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" sheetId="1" state="visible" r:id="rId1"/>
    <sheet name="Накопительная" sheetId="2" state="visible" r:id="rId2"/>
    <sheet name="Справка КС-3" sheetId="3" state="visible" r:id="rId3"/>
    <sheet name="Справочники" sheetId="4" state="visible" r:id="rId4"/>
    <sheet name="Инструкция" sheetId="5" state="visible" r:id="rId5"/>
  </sheets>
  <definedNames>
    <definedName name="_xlnm.Print_Area" localSheetId="0">'Акт'!$A$1:$H$66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-#,##0.00"/>
    <numFmt numFmtId="165" formatCode="#,##0.###;-#,##0.###;;@"/>
    <numFmt numFmtId="166" formatCode="0.0%"/>
  </numFmts>
  <fonts count="20">
    <font>
      <name val="Calibri"/>
      <family val="2"/>
      <color theme="1"/>
      <sz val="11"/>
      <scheme val="minor"/>
    </font>
    <font>
      <b val="1"/>
      <color rgb="FF0B2545"/>
      <sz val="20"/>
    </font>
    <font>
      <color rgb="FF415C86"/>
      <sz val="11"/>
    </font>
    <font>
      <i val="1"/>
      <color rgb="FF14454E"/>
      <sz val="11"/>
    </font>
    <font>
      <b val="1"/>
      <color rgb="FF415C86"/>
      <sz val="11"/>
    </font>
    <font>
      <sz val="11"/>
    </font>
    <font>
      <b val="1"/>
      <color rgb="FF0B2545"/>
      <sz val="11"/>
    </font>
    <font>
      <b val="1"/>
      <color rgb="FFFFFFFF"/>
      <sz val="11"/>
    </font>
    <font>
      <b val="1"/>
    </font>
    <font>
      <b val="1"/>
      <color rgb="FF0B2545"/>
      <sz val="12"/>
    </font>
    <font>
      <color rgb="FF33475B"/>
      <sz val="11"/>
    </font>
    <font>
      <i val="1"/>
      <color rgb="FF415C86"/>
      <sz val="10"/>
    </font>
    <font>
      <b val="1"/>
      <color rgb="FF0B2545"/>
      <sz val="18"/>
    </font>
    <font>
      <i val="1"/>
      <color rgb="FF14454E"/>
      <sz val="10"/>
    </font>
    <font>
      <b val="1"/>
      <color rgb="FFFFFFFF"/>
      <sz val="10"/>
    </font>
    <font>
      <sz val="10"/>
    </font>
    <font>
      <b val="1"/>
      <sz val="10"/>
    </font>
    <font>
      <b val="1"/>
      <color rgb="FF0B2545"/>
      <sz val="16"/>
    </font>
    <font>
      <color rgb="FF415C86"/>
      <sz val="10"/>
    </font>
    <font>
      <color rgb="FF33475B"/>
      <sz val="10"/>
    </font>
  </fonts>
  <fills count="5">
    <fill>
      <patternFill/>
    </fill>
    <fill>
      <patternFill patternType="gray125"/>
    </fill>
    <fill>
      <patternFill patternType="solid">
        <fgColor rgb="FFFFFDF5"/>
      </patternFill>
    </fill>
    <fill>
      <patternFill patternType="solid">
        <fgColor rgb="FF14454E"/>
      </patternFill>
    </fill>
    <fill>
      <patternFill patternType="solid">
        <fgColor rgb="FFF3E9DC"/>
      </patternFill>
    </fill>
  </fills>
  <borders count="2">
    <border>
      <left/>
      <right/>
      <top/>
      <bottom/>
      <diagonal/>
    </border>
    <border>
      <left style="thin">
        <color rgb="FFBFCEDD"/>
      </left>
      <right style="thin">
        <color rgb="FFBFCEDD"/>
      </right>
      <top style="thin">
        <color rgb="FFBFCEDD"/>
      </top>
      <bottom style="thin">
        <color rgb="FFBFCEDD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164" fontId="6" fillId="2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164" fontId="0" fillId="0" borderId="1" pivotButton="0" quotePrefix="0" xfId="0"/>
    <xf numFmtId="164" fontId="8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164" fontId="0" fillId="2" borderId="1" pivotButton="0" quotePrefix="0" xfId="0"/>
    <xf numFmtId="0" fontId="0" fillId="4" borderId="0" pivotButton="0" quotePrefix="0" xfId="0"/>
    <xf numFmtId="0" fontId="9" fillId="4" borderId="0" pivotButton="0" quotePrefix="0" xfId="0"/>
    <xf numFmtId="164" fontId="9" fillId="4" borderId="1" applyAlignment="1" pivotButton="0" quotePrefix="0" xfId="0">
      <alignment horizontal="right"/>
    </xf>
    <xf numFmtId="0" fontId="10" fillId="2" borderId="0" pivotButton="0" quotePrefix="0" xfId="0"/>
    <xf numFmtId="166" fontId="10" fillId="2" borderId="1" applyAlignment="1" pivotButton="0" quotePrefix="0" xfId="0">
      <alignment horizontal="right"/>
    </xf>
    <xf numFmtId="0" fontId="10" fillId="0" borderId="0" pivotButton="0" quotePrefix="0" xfId="0"/>
    <xf numFmtId="164" fontId="10" fillId="0" borderId="1" applyAlignment="1" pivotButton="0" quotePrefix="0" xfId="0">
      <alignment horizontal="right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164" fontId="15" fillId="0" borderId="1" pivotButton="0" quotePrefix="0" xfId="0"/>
    <xf numFmtId="164" fontId="16" fillId="0" borderId="1" pivotButton="0" quotePrefix="0" xfId="0"/>
    <xf numFmtId="0" fontId="16" fillId="0" borderId="1" pivotButton="0" quotePrefix="0" xfId="0"/>
    <xf numFmtId="0" fontId="0" fillId="4" borderId="1" pivotButton="0" quotePrefix="0" xfId="0"/>
    <xf numFmtId="0" fontId="6" fillId="4" borderId="1" pivotButton="0" quotePrefix="0" xfId="0"/>
    <xf numFmtId="164" fontId="6" fillId="4" borderId="1" pivotButton="0" quotePrefix="0" xfId="0"/>
    <xf numFmtId="0" fontId="11" fillId="4" borderId="1" pivotButton="0" quotePrefix="0" xfId="0"/>
    <xf numFmtId="0" fontId="6" fillId="4" borderId="0" pivotButton="0" quotePrefix="0" xfId="0"/>
    <xf numFmtId="164" fontId="6" fillId="4" borderId="1" applyAlignment="1" pivotButton="0" quotePrefix="0" xfId="0">
      <alignment horizontal="right"/>
    </xf>
    <xf numFmtId="166" fontId="10" fillId="0" borderId="1" applyAlignment="1" pivotButton="0" quotePrefix="0" xfId="0">
      <alignment horizontal="right"/>
    </xf>
    <xf numFmtId="164" fontId="10" fillId="2" borderId="1" applyAlignment="1" pivotButton="0" quotePrefix="0" xfId="0">
      <alignment horizontal="right"/>
    </xf>
    <xf numFmtId="0" fontId="11" fillId="0" borderId="0" applyAlignment="1" pivotButton="0" quotePrefix="0" xfId="0">
      <alignment vertical="top" wrapText="1"/>
    </xf>
    <xf numFmtId="0" fontId="17" fillId="0" borderId="0" pivotButton="0" quotePrefix="0" xfId="0"/>
    <xf numFmtId="0" fontId="18" fillId="0" borderId="0" pivotButton="0" quotePrefix="0" xfId="0"/>
    <xf numFmtId="0" fontId="14" fillId="3" borderId="1" pivotButton="0" quotePrefix="0" xfId="0"/>
    <xf numFmtId="0" fontId="19" fillId="0" borderId="0" pivotButton="0" quotePrefix="0" xfId="0"/>
    <xf numFmtId="0" fontId="6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FFFDE7E7"/>
        </patternFill>
      </fill>
    </dxf>
    <dxf>
      <fill>
        <patternFill patternType="solid">
          <fgColor rgb="FFE8F5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68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52" customWidth="1" min="3" max="3"/>
    <col width="11" customWidth="1" min="4" max="4"/>
    <col width="11" customWidth="1" min="5" max="5"/>
    <col width="15" customWidth="1" min="6" max="6"/>
    <col width="17" customWidth="1" min="7" max="7"/>
    <col width="26" customWidth="1" min="8" max="8"/>
  </cols>
  <sheetData>
    <row r="2">
      <c r="B2" s="1" t="inlineStr">
        <is>
          <t>АКТ О ПРИЁМКЕ ВЫПОЛНЕННЫХ РАБОТ</t>
        </is>
      </c>
    </row>
    <row r="3">
      <c r="B3" s="2" t="inlineStr">
        <is>
          <t>Позиции за период, итог по акту, НДС и всего с НДС. Заполняются только жёлтые поля.</t>
        </is>
      </c>
    </row>
    <row r="4">
      <c r="B4" s="3" t="inlineStr">
        <is>
          <t>Объёмы за период сверяйте с листом «Накопительная»: там видно, сколько осталось закрыть по договору.</t>
        </is>
      </c>
    </row>
    <row r="5">
      <c r="B5" s="4" t="inlineStr">
        <is>
          <t>Акт №</t>
        </is>
      </c>
      <c r="C5" s="5" t="inlineStr">
        <is>
          <t>1</t>
        </is>
      </c>
      <c r="D5" s="4" t="inlineStr">
        <is>
          <t>Дата акта</t>
        </is>
      </c>
      <c r="E5" s="5" t="inlineStr">
        <is>
          <t>30.09.2026</t>
        </is>
      </c>
    </row>
    <row r="6">
      <c r="B6" s="4" t="inlineStr">
        <is>
          <t>Заказчик</t>
        </is>
      </c>
      <c r="C6" s="5" t="inlineStr">
        <is>
          <t>ООО «Заказчик»</t>
        </is>
      </c>
      <c r="D6" s="4" t="inlineStr">
        <is>
          <t>Подрядчик</t>
        </is>
      </c>
      <c r="E6" s="5" t="inlineStr">
        <is>
          <t>ООО «Подрядчик»</t>
        </is>
      </c>
    </row>
    <row r="7">
      <c r="B7" s="4" t="inlineStr">
        <is>
          <t>Объект</t>
        </is>
      </c>
      <c r="C7" s="5" t="inlineStr">
        <is>
          <t>Корпус 3, фундаменты и каркас</t>
        </is>
      </c>
      <c r="D7" s="4" t="inlineStr">
        <is>
          <t>Договор №</t>
        </is>
      </c>
      <c r="E7" s="5" t="inlineStr">
        <is>
          <t>12/2026</t>
        </is>
      </c>
    </row>
    <row r="8">
      <c r="B8" s="4" t="inlineStr">
        <is>
          <t>Период</t>
        </is>
      </c>
      <c r="C8" s="5" t="inlineStr">
        <is>
          <t>сентябрь 2026</t>
        </is>
      </c>
      <c r="D8" s="4" t="inlineStr">
        <is>
          <t>Сметная стоимость по договору, ₽</t>
        </is>
      </c>
      <c r="E8" s="6" t="n">
        <v>41400000</v>
      </c>
    </row>
    <row r="11" ht="32" customHeight="1">
      <c r="A11" s="7" t="inlineStr">
        <is>
          <t>№</t>
        </is>
      </c>
      <c r="B11" s="7" t="inlineStr">
        <is>
          <t>Обоснование</t>
        </is>
      </c>
      <c r="C11" s="7" t="inlineStr">
        <is>
          <t>Наименование работ</t>
        </is>
      </c>
      <c r="D11" s="7" t="inlineStr">
        <is>
          <t>Ед. изм.</t>
        </is>
      </c>
      <c r="E11" s="7" t="inlineStr">
        <is>
          <t>Кол-во</t>
        </is>
      </c>
      <c r="F11" s="7" t="inlineStr">
        <is>
          <t>Цена за ед., ₽</t>
        </is>
      </c>
      <c r="G11" s="7" t="inlineStr">
        <is>
          <t>Стоимость, ₽</t>
        </is>
      </c>
      <c r="H11" s="7" t="inlineStr">
        <is>
          <t>Примечание</t>
        </is>
      </c>
    </row>
    <row r="12">
      <c r="A12" s="8" t="n">
        <v>1</v>
      </c>
      <c r="B12" s="8" t="inlineStr">
        <is>
          <t>ФЕР 01-02-001</t>
        </is>
      </c>
      <c r="C12" s="8" t="inlineStr">
        <is>
          <t>Разработка грунта экскаватором в отвал</t>
        </is>
      </c>
      <c r="D12" s="8" t="inlineStr">
        <is>
          <t>100 м³</t>
        </is>
      </c>
      <c r="E12" s="9" t="n">
        <v>4.5</v>
      </c>
      <c r="F12" s="10" t="n">
        <v>6200</v>
      </c>
      <c r="G12" s="11">
        <f>IF(AND(E12&lt;&gt;"",F12&lt;&gt;""),ROUND(E12*F12,2),"")</f>
        <v/>
      </c>
      <c r="H12" s="12" t="n"/>
    </row>
    <row r="13">
      <c r="A13" s="8" t="n">
        <v>2</v>
      </c>
      <c r="B13" s="8" t="inlineStr">
        <is>
          <t>ФЕР 06-01-001</t>
        </is>
      </c>
      <c r="C13" s="8" t="inlineStr">
        <is>
          <t>Устройство бетонной подготовки</t>
        </is>
      </c>
      <c r="D13" s="8" t="inlineStr">
        <is>
          <t>м³</t>
        </is>
      </c>
      <c r="E13" s="9" t="n">
        <v>18</v>
      </c>
      <c r="F13" s="10" t="n">
        <v>7400</v>
      </c>
      <c r="G13" s="11">
        <f>IF(AND(E13&lt;&gt;"",F13&lt;&gt;""),ROUND(E13*F13,2),"")</f>
        <v/>
      </c>
      <c r="H13" s="12" t="n"/>
    </row>
    <row r="14">
      <c r="A14" s="8" t="n">
        <v>3</v>
      </c>
      <c r="B14" s="8" t="inlineStr">
        <is>
          <t>ФЕР 06-01-002</t>
        </is>
      </c>
      <c r="C14" s="8" t="inlineStr">
        <is>
          <t>Устройство фундаментных плит железобетонных</t>
        </is>
      </c>
      <c r="D14" s="8" t="inlineStr">
        <is>
          <t>м³</t>
        </is>
      </c>
      <c r="E14" s="9" t="n">
        <v>96</v>
      </c>
      <c r="F14" s="10" t="n">
        <v>14300</v>
      </c>
      <c r="G14" s="11">
        <f>IF(AND(E14&lt;&gt;"",F14&lt;&gt;""),ROUND(E14*F14,2),"")</f>
        <v/>
      </c>
      <c r="H14" s="12" t="n"/>
    </row>
    <row r="15">
      <c r="A15" s="8" t="n">
        <v>4</v>
      </c>
      <c r="B15" s="8" t="inlineStr">
        <is>
          <t>ФЕР 08-01-001</t>
        </is>
      </c>
      <c r="C15" s="8" t="inlineStr">
        <is>
          <t>Гидроизоляция фундаментов обмазочная</t>
        </is>
      </c>
      <c r="D15" s="8" t="inlineStr">
        <is>
          <t>100 м²</t>
        </is>
      </c>
      <c r="E15" s="9" t="n">
        <v>8.4</v>
      </c>
      <c r="F15" s="10" t="n">
        <v>9600</v>
      </c>
      <c r="G15" s="11">
        <f>IF(AND(E15&lt;&gt;"",F15&lt;&gt;""),ROUND(E15*F15,2),"")</f>
        <v/>
      </c>
      <c r="H15" s="12" t="n"/>
    </row>
    <row r="16">
      <c r="A16" s="8" t="n">
        <v>5</v>
      </c>
      <c r="B16" s="8" t="inlineStr">
        <is>
          <t>ФЕР 07-01-001</t>
        </is>
      </c>
      <c r="C16" s="8" t="inlineStr">
        <is>
          <t>Монтаж колонн железобетонных</t>
        </is>
      </c>
      <c r="D16" s="8" t="inlineStr">
        <is>
          <t>т</t>
        </is>
      </c>
      <c r="E16" s="9" t="n">
        <v>42</v>
      </c>
      <c r="F16" s="10" t="n">
        <v>21500</v>
      </c>
      <c r="G16" s="11">
        <f>IF(AND(E16&lt;&gt;"",F16&lt;&gt;""),ROUND(E16*F16,2),"")</f>
        <v/>
      </c>
      <c r="H16" s="12" t="n"/>
    </row>
    <row r="17">
      <c r="A17" s="8" t="n">
        <v>6</v>
      </c>
      <c r="B17" s="8" t="inlineStr">
        <is>
          <t>ФЕР 07-05-001</t>
        </is>
      </c>
      <c r="C17" s="8" t="inlineStr">
        <is>
          <t>Кладка стен из блоков</t>
        </is>
      </c>
      <c r="D17" s="8" t="inlineStr">
        <is>
          <t>м³</t>
        </is>
      </c>
      <c r="E17" s="9" t="n">
        <v>214</v>
      </c>
      <c r="F17" s="10" t="n">
        <v>5300</v>
      </c>
      <c r="G17" s="11">
        <f>IF(AND(E17&lt;&gt;"",F17&lt;&gt;""),ROUND(E17*F17,2),"")</f>
        <v/>
      </c>
      <c r="H17" s="12" t="n"/>
    </row>
    <row r="18">
      <c r="A18" s="8" t="n">
        <v>7</v>
      </c>
      <c r="B18" s="8" t="inlineStr">
        <is>
          <t>ФЕР 01-02-057</t>
        </is>
      </c>
      <c r="C18" s="8" t="inlineStr">
        <is>
          <t>Обратная засыпка грунта</t>
        </is>
      </c>
      <c r="D18" s="8" t="inlineStr">
        <is>
          <t>100 м³</t>
        </is>
      </c>
      <c r="E18" s="9" t="n">
        <v>10</v>
      </c>
      <c r="F18" s="10" t="n">
        <v>3200</v>
      </c>
      <c r="G18" s="11">
        <f>IF(AND(E18&lt;&gt;"",F18&lt;&gt;""),ROUND(E18*F18,2),"")</f>
        <v/>
      </c>
      <c r="H18" s="12" t="n"/>
    </row>
    <row r="19">
      <c r="A19" s="8" t="n">
        <v>8</v>
      </c>
      <c r="B19" s="8" t="inlineStr">
        <is>
          <t>ФЕР 08-02-001</t>
        </is>
      </c>
      <c r="C19" s="8" t="inlineStr">
        <is>
          <t>Устройство отмостки с покрытием из асфальтобетона</t>
        </is>
      </c>
      <c r="D19" s="8" t="inlineStr">
        <is>
          <t>100 м²</t>
        </is>
      </c>
      <c r="E19" s="9" t="n">
        <v>12</v>
      </c>
      <c r="F19" s="10" t="n">
        <v>4500</v>
      </c>
      <c r="G19" s="11">
        <f>IF(AND(E19&lt;&gt;"",F19&lt;&gt;""),ROUND(E19*F19,2),"")</f>
        <v/>
      </c>
      <c r="H19" s="12" t="n"/>
    </row>
    <row r="20">
      <c r="A20" s="12" t="n"/>
      <c r="B20" s="12" t="n"/>
      <c r="C20" s="12" t="n"/>
      <c r="D20" s="12" t="n"/>
      <c r="E20" s="13" t="n"/>
      <c r="F20" s="14" t="n"/>
      <c r="G20" s="11">
        <f>IF(AND(E20&lt;&gt;"",F20&lt;&gt;""),ROUND(E20*F20,2),"")</f>
        <v/>
      </c>
      <c r="H20" s="12" t="n"/>
    </row>
    <row r="21">
      <c r="A21" s="12" t="n"/>
      <c r="B21" s="12" t="n"/>
      <c r="C21" s="12" t="n"/>
      <c r="D21" s="12" t="n"/>
      <c r="E21" s="13" t="n"/>
      <c r="F21" s="14" t="n"/>
      <c r="G21" s="11">
        <f>IF(AND(E21&lt;&gt;"",F21&lt;&gt;""),ROUND(E21*F21,2),"")</f>
        <v/>
      </c>
      <c r="H21" s="12" t="n"/>
    </row>
    <row r="22">
      <c r="A22" s="12" t="n"/>
      <c r="B22" s="12" t="n"/>
      <c r="C22" s="12" t="n"/>
      <c r="D22" s="12" t="n"/>
      <c r="E22" s="13" t="n"/>
      <c r="F22" s="14" t="n"/>
      <c r="G22" s="11">
        <f>IF(AND(E22&lt;&gt;"",F22&lt;&gt;""),ROUND(E22*F22,2),"")</f>
        <v/>
      </c>
      <c r="H22" s="12" t="n"/>
    </row>
    <row r="23">
      <c r="A23" s="12" t="n"/>
      <c r="B23" s="12" t="n"/>
      <c r="C23" s="12" t="n"/>
      <c r="D23" s="12" t="n"/>
      <c r="E23" s="13" t="n"/>
      <c r="F23" s="14" t="n"/>
      <c r="G23" s="11">
        <f>IF(AND(E23&lt;&gt;"",F23&lt;&gt;""),ROUND(E23*F23,2),"")</f>
        <v/>
      </c>
      <c r="H23" s="12" t="n"/>
    </row>
    <row r="24">
      <c r="A24" s="12" t="n"/>
      <c r="B24" s="12" t="n"/>
      <c r="C24" s="12" t="n"/>
      <c r="D24" s="12" t="n"/>
      <c r="E24" s="13" t="n"/>
      <c r="F24" s="14" t="n"/>
      <c r="G24" s="11">
        <f>IF(AND(E24&lt;&gt;"",F24&lt;&gt;""),ROUND(E24*F24,2),"")</f>
        <v/>
      </c>
      <c r="H24" s="12" t="n"/>
    </row>
    <row r="25">
      <c r="A25" s="12" t="n"/>
      <c r="B25" s="12" t="n"/>
      <c r="C25" s="12" t="n"/>
      <c r="D25" s="12" t="n"/>
      <c r="E25" s="13" t="n"/>
      <c r="F25" s="14" t="n"/>
      <c r="G25" s="11">
        <f>IF(AND(E25&lt;&gt;"",F25&lt;&gt;""),ROUND(E25*F25,2),"")</f>
        <v/>
      </c>
      <c r="H25" s="12" t="n"/>
    </row>
    <row r="26">
      <c r="A26" s="12" t="n"/>
      <c r="B26" s="12" t="n"/>
      <c r="C26" s="12" t="n"/>
      <c r="D26" s="12" t="n"/>
      <c r="E26" s="13" t="n"/>
      <c r="F26" s="14" t="n"/>
      <c r="G26" s="11">
        <f>IF(AND(E26&lt;&gt;"",F26&lt;&gt;""),ROUND(E26*F26,2),"")</f>
        <v/>
      </c>
      <c r="H26" s="12" t="n"/>
    </row>
    <row r="27">
      <c r="A27" s="12" t="n"/>
      <c r="B27" s="12" t="n"/>
      <c r="C27" s="12" t="n"/>
      <c r="D27" s="12" t="n"/>
      <c r="E27" s="13" t="n"/>
      <c r="F27" s="14" t="n"/>
      <c r="G27" s="11">
        <f>IF(AND(E27&lt;&gt;"",F27&lt;&gt;""),ROUND(E27*F27,2),"")</f>
        <v/>
      </c>
      <c r="H27" s="12" t="n"/>
    </row>
    <row r="28">
      <c r="A28" s="12" t="n"/>
      <c r="B28" s="12" t="n"/>
      <c r="C28" s="12" t="n"/>
      <c r="D28" s="12" t="n"/>
      <c r="E28" s="13" t="n"/>
      <c r="F28" s="14" t="n"/>
      <c r="G28" s="11">
        <f>IF(AND(E28&lt;&gt;"",F28&lt;&gt;""),ROUND(E28*F28,2),"")</f>
        <v/>
      </c>
      <c r="H28" s="12" t="n"/>
    </row>
    <row r="29">
      <c r="A29" s="12" t="n"/>
      <c r="B29" s="12" t="n"/>
      <c r="C29" s="12" t="n"/>
      <c r="D29" s="12" t="n"/>
      <c r="E29" s="13" t="n"/>
      <c r="F29" s="14" t="n"/>
      <c r="G29" s="11">
        <f>IF(AND(E29&lt;&gt;"",F29&lt;&gt;""),ROUND(E29*F29,2),"")</f>
        <v/>
      </c>
      <c r="H29" s="12" t="n"/>
    </row>
    <row r="30">
      <c r="A30" s="12" t="n"/>
      <c r="B30" s="12" t="n"/>
      <c r="C30" s="12" t="n"/>
      <c r="D30" s="12" t="n"/>
      <c r="E30" s="13" t="n"/>
      <c r="F30" s="14" t="n"/>
      <c r="G30" s="11">
        <f>IF(AND(E30&lt;&gt;"",F30&lt;&gt;""),ROUND(E30*F30,2),"")</f>
        <v/>
      </c>
      <c r="H30" s="12" t="n"/>
    </row>
    <row r="31">
      <c r="A31" s="12" t="n"/>
      <c r="B31" s="12" t="n"/>
      <c r="C31" s="12" t="n"/>
      <c r="D31" s="12" t="n"/>
      <c r="E31" s="13" t="n"/>
      <c r="F31" s="14" t="n"/>
      <c r="G31" s="11">
        <f>IF(AND(E31&lt;&gt;"",F31&lt;&gt;""),ROUND(E31*F31,2),"")</f>
        <v/>
      </c>
      <c r="H31" s="12" t="n"/>
    </row>
    <row r="32">
      <c r="A32" s="12" t="n"/>
      <c r="B32" s="12" t="n"/>
      <c r="C32" s="12" t="n"/>
      <c r="D32" s="12" t="n"/>
      <c r="E32" s="13" t="n"/>
      <c r="F32" s="14" t="n"/>
      <c r="G32" s="11">
        <f>IF(AND(E32&lt;&gt;"",F32&lt;&gt;""),ROUND(E32*F32,2),"")</f>
        <v/>
      </c>
      <c r="H32" s="12" t="n"/>
    </row>
    <row r="33">
      <c r="A33" s="12" t="n"/>
      <c r="B33" s="12" t="n"/>
      <c r="C33" s="12" t="n"/>
      <c r="D33" s="12" t="n"/>
      <c r="E33" s="13" t="n"/>
      <c r="F33" s="14" t="n"/>
      <c r="G33" s="11">
        <f>IF(AND(E33&lt;&gt;"",F33&lt;&gt;""),ROUND(E33*F33,2),"")</f>
        <v/>
      </c>
      <c r="H33" s="12" t="n"/>
    </row>
    <row r="34">
      <c r="A34" s="12" t="n"/>
      <c r="B34" s="12" t="n"/>
      <c r="C34" s="12" t="n"/>
      <c r="D34" s="12" t="n"/>
      <c r="E34" s="13" t="n"/>
      <c r="F34" s="14" t="n"/>
      <c r="G34" s="11">
        <f>IF(AND(E34&lt;&gt;"",F34&lt;&gt;""),ROUND(E34*F34,2),"")</f>
        <v/>
      </c>
      <c r="H34" s="12" t="n"/>
    </row>
    <row r="35">
      <c r="A35" s="12" t="n"/>
      <c r="B35" s="12" t="n"/>
      <c r="C35" s="12" t="n"/>
      <c r="D35" s="12" t="n"/>
      <c r="E35" s="13" t="n"/>
      <c r="F35" s="14" t="n"/>
      <c r="G35" s="11">
        <f>IF(AND(E35&lt;&gt;"",F35&lt;&gt;""),ROUND(E35*F35,2),"")</f>
        <v/>
      </c>
      <c r="H35" s="12" t="n"/>
    </row>
    <row r="36">
      <c r="A36" s="12" t="n"/>
      <c r="B36" s="12" t="n"/>
      <c r="C36" s="12" t="n"/>
      <c r="D36" s="12" t="n"/>
      <c r="E36" s="13" t="n"/>
      <c r="F36" s="14" t="n"/>
      <c r="G36" s="11">
        <f>IF(AND(E36&lt;&gt;"",F36&lt;&gt;""),ROUND(E36*F36,2),"")</f>
        <v/>
      </c>
      <c r="H36" s="12" t="n"/>
    </row>
    <row r="37">
      <c r="A37" s="12" t="n"/>
      <c r="B37" s="12" t="n"/>
      <c r="C37" s="12" t="n"/>
      <c r="D37" s="12" t="n"/>
      <c r="E37" s="13" t="n"/>
      <c r="F37" s="14" t="n"/>
      <c r="G37" s="11">
        <f>IF(AND(E37&lt;&gt;"",F37&lt;&gt;""),ROUND(E37*F37,2),"")</f>
        <v/>
      </c>
      <c r="H37" s="12" t="n"/>
    </row>
    <row r="38">
      <c r="A38" s="12" t="n"/>
      <c r="B38" s="12" t="n"/>
      <c r="C38" s="12" t="n"/>
      <c r="D38" s="12" t="n"/>
      <c r="E38" s="13" t="n"/>
      <c r="F38" s="14" t="n"/>
      <c r="G38" s="11">
        <f>IF(AND(E38&lt;&gt;"",F38&lt;&gt;""),ROUND(E38*F38,2),"")</f>
        <v/>
      </c>
      <c r="H38" s="12" t="n"/>
    </row>
    <row r="39">
      <c r="A39" s="12" t="n"/>
      <c r="B39" s="12" t="n"/>
      <c r="C39" s="12" t="n"/>
      <c r="D39" s="12" t="n"/>
      <c r="E39" s="13" t="n"/>
      <c r="F39" s="14" t="n"/>
      <c r="G39" s="11">
        <f>IF(AND(E39&lt;&gt;"",F39&lt;&gt;""),ROUND(E39*F39,2),"")</f>
        <v/>
      </c>
      <c r="H39" s="12" t="n"/>
    </row>
    <row r="40">
      <c r="A40" s="12" t="n"/>
      <c r="B40" s="12" t="n"/>
      <c r="C40" s="12" t="n"/>
      <c r="D40" s="12" t="n"/>
      <c r="E40" s="13" t="n"/>
      <c r="F40" s="14" t="n"/>
      <c r="G40" s="11">
        <f>IF(AND(E40&lt;&gt;"",F40&lt;&gt;""),ROUND(E40*F40,2),"")</f>
        <v/>
      </c>
      <c r="H40" s="12" t="n"/>
    </row>
    <row r="41">
      <c r="A41" s="12" t="n"/>
      <c r="B41" s="12" t="n"/>
      <c r="C41" s="12" t="n"/>
      <c r="D41" s="12" t="n"/>
      <c r="E41" s="13" t="n"/>
      <c r="F41" s="14" t="n"/>
      <c r="G41" s="11">
        <f>IF(AND(E41&lt;&gt;"",F41&lt;&gt;""),ROUND(E41*F41,2),"")</f>
        <v/>
      </c>
      <c r="H41" s="12" t="n"/>
    </row>
    <row r="42">
      <c r="A42" s="12" t="n"/>
      <c r="B42" s="12" t="n"/>
      <c r="C42" s="12" t="n"/>
      <c r="D42" s="12" t="n"/>
      <c r="E42" s="13" t="n"/>
      <c r="F42" s="14" t="n"/>
      <c r="G42" s="11">
        <f>IF(AND(E42&lt;&gt;"",F42&lt;&gt;""),ROUND(E42*F42,2),"")</f>
        <v/>
      </c>
      <c r="H42" s="12" t="n"/>
    </row>
    <row r="43">
      <c r="A43" s="12" t="n"/>
      <c r="B43" s="12" t="n"/>
      <c r="C43" s="12" t="n"/>
      <c r="D43" s="12" t="n"/>
      <c r="E43" s="13" t="n"/>
      <c r="F43" s="14" t="n"/>
      <c r="G43" s="11">
        <f>IF(AND(E43&lt;&gt;"",F43&lt;&gt;""),ROUND(E43*F43,2),"")</f>
        <v/>
      </c>
      <c r="H43" s="12" t="n"/>
    </row>
    <row r="44">
      <c r="A44" s="12" t="n"/>
      <c r="B44" s="12" t="n"/>
      <c r="C44" s="12" t="n"/>
      <c r="D44" s="12" t="n"/>
      <c r="E44" s="13" t="n"/>
      <c r="F44" s="14" t="n"/>
      <c r="G44" s="11">
        <f>IF(AND(E44&lt;&gt;"",F44&lt;&gt;""),ROUND(E44*F44,2),"")</f>
        <v/>
      </c>
      <c r="H44" s="12" t="n"/>
    </row>
    <row r="45">
      <c r="A45" s="12" t="n"/>
      <c r="B45" s="12" t="n"/>
      <c r="C45" s="12" t="n"/>
      <c r="D45" s="12" t="n"/>
      <c r="E45" s="13" t="n"/>
      <c r="F45" s="14" t="n"/>
      <c r="G45" s="11">
        <f>IF(AND(E45&lt;&gt;"",F45&lt;&gt;""),ROUND(E45*F45,2),"")</f>
        <v/>
      </c>
      <c r="H45" s="12" t="n"/>
    </row>
    <row r="46">
      <c r="A46" s="12" t="n"/>
      <c r="B46" s="12" t="n"/>
      <c r="C46" s="12" t="n"/>
      <c r="D46" s="12" t="n"/>
      <c r="E46" s="13" t="n"/>
      <c r="F46" s="14" t="n"/>
      <c r="G46" s="11">
        <f>IF(AND(E46&lt;&gt;"",F46&lt;&gt;""),ROUND(E46*F46,2),"")</f>
        <v/>
      </c>
      <c r="H46" s="12" t="n"/>
    </row>
    <row r="47">
      <c r="A47" s="12" t="n"/>
      <c r="B47" s="12" t="n"/>
      <c r="C47" s="12" t="n"/>
      <c r="D47" s="12" t="n"/>
      <c r="E47" s="13" t="n"/>
      <c r="F47" s="14" t="n"/>
      <c r="G47" s="11">
        <f>IF(AND(E47&lt;&gt;"",F47&lt;&gt;""),ROUND(E47*F47,2),"")</f>
        <v/>
      </c>
      <c r="H47" s="12" t="n"/>
    </row>
    <row r="48">
      <c r="A48" s="12" t="n"/>
      <c r="B48" s="12" t="n"/>
      <c r="C48" s="12" t="n"/>
      <c r="D48" s="12" t="n"/>
      <c r="E48" s="13" t="n"/>
      <c r="F48" s="14" t="n"/>
      <c r="G48" s="11">
        <f>IF(AND(E48&lt;&gt;"",F48&lt;&gt;""),ROUND(E48*F48,2),"")</f>
        <v/>
      </c>
      <c r="H48" s="12" t="n"/>
    </row>
    <row r="49">
      <c r="A49" s="12" t="n"/>
      <c r="B49" s="12" t="n"/>
      <c r="C49" s="12" t="n"/>
      <c r="D49" s="12" t="n"/>
      <c r="E49" s="13" t="n"/>
      <c r="F49" s="14" t="n"/>
      <c r="G49" s="11">
        <f>IF(AND(E49&lt;&gt;"",F49&lt;&gt;""),ROUND(E49*F49,2),"")</f>
        <v/>
      </c>
      <c r="H49" s="12" t="n"/>
    </row>
    <row r="50">
      <c r="A50" s="12" t="n"/>
      <c r="B50" s="12" t="n"/>
      <c r="C50" s="12" t="n"/>
      <c r="D50" s="12" t="n"/>
      <c r="E50" s="13" t="n"/>
      <c r="F50" s="14" t="n"/>
      <c r="G50" s="11">
        <f>IF(AND(E50&lt;&gt;"",F50&lt;&gt;""),ROUND(E50*F50,2),"")</f>
        <v/>
      </c>
      <c r="H50" s="12" t="n"/>
    </row>
    <row r="51">
      <c r="A51" s="12" t="n"/>
      <c r="B51" s="12" t="n"/>
      <c r="C51" s="12" t="n"/>
      <c r="D51" s="12" t="n"/>
      <c r="E51" s="13" t="n"/>
      <c r="F51" s="14" t="n"/>
      <c r="G51" s="11">
        <f>IF(AND(E51&lt;&gt;"",F51&lt;&gt;""),ROUND(E51*F51,2),"")</f>
        <v/>
      </c>
      <c r="H51" s="12" t="n"/>
    </row>
    <row r="52">
      <c r="A52" s="12" t="n"/>
      <c r="B52" s="12" t="n"/>
      <c r="C52" s="12" t="n"/>
      <c r="D52" s="12" t="n"/>
      <c r="E52" s="13" t="n"/>
      <c r="F52" s="14" t="n"/>
      <c r="G52" s="11">
        <f>IF(AND(E52&lt;&gt;"",F52&lt;&gt;""),ROUND(E52*F52,2),"")</f>
        <v/>
      </c>
      <c r="H52" s="12" t="n"/>
    </row>
    <row r="53">
      <c r="A53" s="12" t="n"/>
      <c r="B53" s="12" t="n"/>
      <c r="C53" s="12" t="n"/>
      <c r="D53" s="12" t="n"/>
      <c r="E53" s="13" t="n"/>
      <c r="F53" s="14" t="n"/>
      <c r="G53" s="11">
        <f>IF(AND(E53&lt;&gt;"",F53&lt;&gt;""),ROUND(E53*F53,2),"")</f>
        <v/>
      </c>
      <c r="H53" s="12" t="n"/>
    </row>
    <row r="54">
      <c r="A54" s="12" t="n"/>
      <c r="B54" s="12" t="n"/>
      <c r="C54" s="12" t="n"/>
      <c r="D54" s="12" t="n"/>
      <c r="E54" s="13" t="n"/>
      <c r="F54" s="14" t="n"/>
      <c r="G54" s="11">
        <f>IF(AND(E54&lt;&gt;"",F54&lt;&gt;""),ROUND(E54*F54,2),"")</f>
        <v/>
      </c>
      <c r="H54" s="12" t="n"/>
    </row>
    <row r="55">
      <c r="A55" s="12" t="n"/>
      <c r="B55" s="12" t="n"/>
      <c r="C55" s="12" t="n"/>
      <c r="D55" s="12" t="n"/>
      <c r="E55" s="13" t="n"/>
      <c r="F55" s="14" t="n"/>
      <c r="G55" s="11">
        <f>IF(AND(E55&lt;&gt;"",F55&lt;&gt;""),ROUND(E55*F55,2),"")</f>
        <v/>
      </c>
      <c r="H55" s="12" t="n"/>
    </row>
    <row r="56">
      <c r="A56" s="12" t="n"/>
      <c r="B56" s="12" t="n"/>
      <c r="C56" s="12" t="n"/>
      <c r="D56" s="12" t="n"/>
      <c r="E56" s="13" t="n"/>
      <c r="F56" s="14" t="n"/>
      <c r="G56" s="11">
        <f>IF(AND(E56&lt;&gt;"",F56&lt;&gt;""),ROUND(E56*F56,2),"")</f>
        <v/>
      </c>
      <c r="H56" s="12" t="n"/>
    </row>
    <row r="57">
      <c r="A57" s="12" t="n"/>
      <c r="B57" s="12" t="n"/>
      <c r="C57" s="12" t="n"/>
      <c r="D57" s="12" t="n"/>
      <c r="E57" s="13" t="n"/>
      <c r="F57" s="14" t="n"/>
      <c r="G57" s="11">
        <f>IF(AND(E57&lt;&gt;"",F57&lt;&gt;""),ROUND(E57*F57,2),"")</f>
        <v/>
      </c>
      <c r="H57" s="12" t="n"/>
    </row>
    <row r="58">
      <c r="A58" s="12" t="n"/>
      <c r="B58" s="12" t="n"/>
      <c r="C58" s="12" t="n"/>
      <c r="D58" s="12" t="n"/>
      <c r="E58" s="13" t="n"/>
      <c r="F58" s="14" t="n"/>
      <c r="G58" s="11">
        <f>IF(AND(E58&lt;&gt;"",F58&lt;&gt;""),ROUND(E58*F58,2),"")</f>
        <v/>
      </c>
      <c r="H58" s="12" t="n"/>
    </row>
    <row r="59">
      <c r="A59" s="12" t="n"/>
      <c r="B59" s="12" t="n"/>
      <c r="C59" s="12" t="n"/>
      <c r="D59" s="12" t="n"/>
      <c r="E59" s="13" t="n"/>
      <c r="F59" s="14" t="n"/>
      <c r="G59" s="11">
        <f>IF(AND(E59&lt;&gt;"",F59&lt;&gt;""),ROUND(E59*F59,2),"")</f>
        <v/>
      </c>
      <c r="H59" s="12" t="n"/>
    </row>
    <row r="60">
      <c r="A60" s="12" t="n"/>
      <c r="B60" s="12" t="n"/>
      <c r="C60" s="12" t="n"/>
      <c r="D60" s="12" t="n"/>
      <c r="E60" s="13" t="n"/>
      <c r="F60" s="14" t="n"/>
      <c r="G60" s="11">
        <f>IF(AND(E60&lt;&gt;"",F60&lt;&gt;""),ROUND(E60*F60,2),"")</f>
        <v/>
      </c>
      <c r="H60" s="12" t="n"/>
    </row>
    <row r="61">
      <c r="A61" s="12" t="n"/>
      <c r="B61" s="12" t="n"/>
      <c r="C61" s="12" t="n"/>
      <c r="D61" s="12" t="n"/>
      <c r="E61" s="13" t="n"/>
      <c r="F61" s="14" t="n"/>
      <c r="G61" s="11">
        <f>IF(AND(E61&lt;&gt;"",F61&lt;&gt;""),ROUND(E61*F61,2),"")</f>
        <v/>
      </c>
      <c r="H61" s="12" t="n"/>
    </row>
    <row r="63">
      <c r="A63" s="15" t="n"/>
      <c r="B63" s="15" t="n"/>
      <c r="C63" s="16" t="inlineStr">
        <is>
          <t>ИТОГО по акту, ₽</t>
        </is>
      </c>
      <c r="D63" s="15" t="n"/>
      <c r="E63" s="15" t="n"/>
      <c r="F63" s="15" t="n"/>
      <c r="G63" s="17">
        <f>ROUND(SUM(G12:G61),2)</f>
        <v/>
      </c>
      <c r="H63" s="15" t="n"/>
    </row>
    <row r="64">
      <c r="C64" s="18" t="inlineStr">
        <is>
          <t>Ставка НДС</t>
        </is>
      </c>
      <c r="G64" s="19" t="n">
        <v>0.2</v>
      </c>
    </row>
    <row r="65">
      <c r="C65" s="20" t="inlineStr">
        <is>
          <t>НДС, ₽</t>
        </is>
      </c>
      <c r="G65" s="21">
        <f>ROUND(G63*G64,2)</f>
        <v/>
      </c>
    </row>
    <row r="66">
      <c r="A66" s="15" t="n"/>
      <c r="B66" s="15" t="n"/>
      <c r="C66" s="16" t="inlineStr">
        <is>
          <t>ВСЕГО с НДС, ₽</t>
        </is>
      </c>
      <c r="D66" s="15" t="n"/>
      <c r="E66" s="15" t="n"/>
      <c r="F66" s="15" t="n"/>
      <c r="G66" s="17">
        <f>ROUND(G63+G65,2)</f>
        <v/>
      </c>
      <c r="H66" s="15" t="n"/>
    </row>
    <row r="68">
      <c r="C68" s="22" t="inlineStr">
        <is>
          <t>Сумму прописью шаблон не формирует: это отдельная операция, её удобнее делать в той системе, где ведётся учёт.</t>
        </is>
      </c>
    </row>
  </sheetData>
  <conditionalFormatting sqref="F12:F61">
    <cfRule type="expression" priority="1" dxfId="0" stopIfTrue="0">
      <formula>AND($E12&lt;&gt;"",$F12="")</formula>
    </cfRule>
  </conditionalFormatting>
  <conditionalFormatting sqref="E12:E61">
    <cfRule type="expression" priority="2" dxfId="0" stopIfTrue="0">
      <formula>AND($F12&lt;&gt;"",$E12="")</formula>
    </cfRule>
  </conditionalFormatting>
  <dataValidations count="1">
    <dataValidation sqref="D12:D61" showDropDown="0" showInputMessage="0" showErrorMessage="0" allowBlank="1" type="list">
      <formula1>=Справочники!$B$5:$B$23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L59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0" customWidth="1" min="2" max="2"/>
    <col width="11" customWidth="1" min="3" max="3"/>
    <col width="15" customWidth="1" min="4" max="4"/>
    <col width="15" customWidth="1" min="5" max="5"/>
    <col width="19" customWidth="1" min="6" max="6"/>
    <col width="14" customWidth="1" min="7" max="7"/>
    <col width="14" customWidth="1" min="8" max="8"/>
    <col width="14" customWidth="1" min="9" max="9"/>
    <col width="12" customWidth="1" min="10" max="10"/>
    <col width="16" customWidth="1" min="11" max="11"/>
    <col width="18" customWidth="1" min="12" max="12"/>
  </cols>
  <sheetData>
    <row r="2">
      <c r="B2" s="23" t="inlineStr">
        <is>
          <t>НАКОПИТЕЛЬНЫЙ УЧЁТ ОБЪЁМОВ ПО ДОГОВОРУ</t>
        </is>
      </c>
    </row>
    <row r="3">
      <c r="B3" s="2" t="inlineStr">
        <is>
          <t>Сколько закрыто ранее, сколько в этом акте и сколько осталось. «Закрыто ранее» и «В этом акте» вносятся вручную, остальное считается.</t>
        </is>
      </c>
    </row>
    <row r="4">
      <c r="B4" s="24" t="inlineStr">
        <is>
          <t>Количества складывать нельзя: единицы измерения разные. В итоге суммируются только деньги и стоимость по смете.</t>
        </is>
      </c>
    </row>
    <row r="8" ht="34" customHeight="1">
      <c r="A8" s="25" t="inlineStr">
        <is>
          <t>№</t>
        </is>
      </c>
      <c r="B8" s="25" t="inlineStr">
        <is>
          <t>Наименование работ</t>
        </is>
      </c>
      <c r="C8" s="25" t="inlineStr">
        <is>
          <t>Ед. изм.</t>
        </is>
      </c>
      <c r="D8" s="25" t="inlineStr">
        <is>
          <t>Кол-во по смете</t>
        </is>
      </c>
      <c r="E8" s="25" t="inlineStr">
        <is>
          <t>Цена за ед., ₽</t>
        </is>
      </c>
      <c r="F8" s="25" t="inlineStr">
        <is>
          <t>Стоимость по смете, ₽</t>
        </is>
      </c>
      <c r="G8" s="25" t="inlineStr">
        <is>
          <t>Закрыто ранее</t>
        </is>
      </c>
      <c r="H8" s="25" t="inlineStr">
        <is>
          <t>В этом акте</t>
        </is>
      </c>
      <c r="I8" s="25" t="inlineStr">
        <is>
          <t>Всего закрыто</t>
        </is>
      </c>
      <c r="J8" s="25" t="inlineStr">
        <is>
          <t>Остаток</t>
        </is>
      </c>
      <c r="K8" s="25" t="inlineStr">
        <is>
          <t>Остаток, ₽</t>
        </is>
      </c>
      <c r="L8" s="25" t="inlineStr">
        <is>
          <t>Статус</t>
        </is>
      </c>
    </row>
    <row r="9">
      <c r="A9" s="8" t="n">
        <v>1</v>
      </c>
      <c r="B9" s="8" t="inlineStr">
        <is>
          <t>Разработка грунта экскаватором в отвал</t>
        </is>
      </c>
      <c r="C9" s="8" t="inlineStr">
        <is>
          <t>100 м³</t>
        </is>
      </c>
      <c r="D9" s="9" t="n">
        <v>6</v>
      </c>
      <c r="E9" s="10" t="n">
        <v>6200</v>
      </c>
      <c r="F9" s="26">
        <f>IF(AND(D9&lt;&gt;"",E9&lt;&gt;""),ROUND(D9*E9,2),"")</f>
        <v/>
      </c>
      <c r="G9" s="9" t="n">
        <v>1.5</v>
      </c>
      <c r="H9" s="9" t="n">
        <v>4.5</v>
      </c>
      <c r="I9" s="9">
        <f>IF($D9="","",ROUND(IF($G9="",0,$G9)+IF($H9="",0,$H9),3))</f>
        <v/>
      </c>
      <c r="J9" s="9">
        <f>IF($D9="","",ROUND($D9-$I9,3))</f>
        <v/>
      </c>
      <c r="K9" s="27">
        <f>IF(OR($E9="",$J9=""),"",ROUND($J9*$E9,2))</f>
        <v/>
      </c>
      <c r="L9" s="28">
        <f>IF($D9="","",IF($J9&lt;0,"перевыполнение",IF($J9=0,"закрыто","в работе")))</f>
        <v/>
      </c>
    </row>
    <row r="10">
      <c r="A10" s="8" t="n">
        <v>2</v>
      </c>
      <c r="B10" s="8" t="inlineStr">
        <is>
          <t>Устройство бетонной подготовки</t>
        </is>
      </c>
      <c r="C10" s="8" t="inlineStr">
        <is>
          <t>м³</t>
        </is>
      </c>
      <c r="D10" s="9" t="n">
        <v>20</v>
      </c>
      <c r="E10" s="10" t="n">
        <v>7400</v>
      </c>
      <c r="F10" s="26">
        <f>IF(AND(D10&lt;&gt;"",E10&lt;&gt;""),ROUND(D10*E10,2),"")</f>
        <v/>
      </c>
      <c r="G10" s="9" t="n">
        <v>0</v>
      </c>
      <c r="H10" s="9" t="n">
        <v>18</v>
      </c>
      <c r="I10" s="9">
        <f>IF($D10="","",ROUND(IF($G10="",0,$G10)+IF($H10="",0,$H10),3))</f>
        <v/>
      </c>
      <c r="J10" s="9">
        <f>IF($D10="","",ROUND($D10-$I10,3))</f>
        <v/>
      </c>
      <c r="K10" s="27">
        <f>IF(OR($E10="",$J10=""),"",ROUND($J10*$E10,2))</f>
        <v/>
      </c>
      <c r="L10" s="28">
        <f>IF($D10="","",IF($J10&lt;0,"перевыполнение",IF($J10=0,"закрыто","в работе")))</f>
        <v/>
      </c>
    </row>
    <row r="11">
      <c r="A11" s="8" t="n">
        <v>3</v>
      </c>
      <c r="B11" s="8" t="inlineStr">
        <is>
          <t>Устройство фундаментных плит железобетонных</t>
        </is>
      </c>
      <c r="C11" s="8" t="inlineStr">
        <is>
          <t>м³</t>
        </is>
      </c>
      <c r="D11" s="9" t="n">
        <v>96</v>
      </c>
      <c r="E11" s="10" t="n">
        <v>14300</v>
      </c>
      <c r="F11" s="26">
        <f>IF(AND(D11&lt;&gt;"",E11&lt;&gt;""),ROUND(D11*E11,2),"")</f>
        <v/>
      </c>
      <c r="G11" s="9" t="n">
        <v>0</v>
      </c>
      <c r="H11" s="9" t="n">
        <v>96</v>
      </c>
      <c r="I11" s="9">
        <f>IF($D11="","",ROUND(IF($G11="",0,$G11)+IF($H11="",0,$H11),3))</f>
        <v/>
      </c>
      <c r="J11" s="9">
        <f>IF($D11="","",ROUND($D11-$I11,3))</f>
        <v/>
      </c>
      <c r="K11" s="27">
        <f>IF(OR($E11="",$J11=""),"",ROUND($J11*$E11,2))</f>
        <v/>
      </c>
      <c r="L11" s="28">
        <f>IF($D11="","",IF($J11&lt;0,"перевыполнение",IF($J11=0,"закрыто","в работе")))</f>
        <v/>
      </c>
    </row>
    <row r="12">
      <c r="A12" s="8" t="n">
        <v>4</v>
      </c>
      <c r="B12" s="8" t="inlineStr">
        <is>
          <t>Гидроизоляция фундаментов обмазочная</t>
        </is>
      </c>
      <c r="C12" s="8" t="inlineStr">
        <is>
          <t>100 м²</t>
        </is>
      </c>
      <c r="D12" s="9" t="n">
        <v>8.4</v>
      </c>
      <c r="E12" s="10" t="n">
        <v>9600</v>
      </c>
      <c r="F12" s="26">
        <f>IF(AND(D12&lt;&gt;"",E12&lt;&gt;""),ROUND(D12*E12,2),"")</f>
        <v/>
      </c>
      <c r="G12" s="9" t="n">
        <v>0</v>
      </c>
      <c r="H12" s="9" t="n">
        <v>8.4</v>
      </c>
      <c r="I12" s="9">
        <f>IF($D12="","",ROUND(IF($G12="",0,$G12)+IF($H12="",0,$H12),3))</f>
        <v/>
      </c>
      <c r="J12" s="9">
        <f>IF($D12="","",ROUND($D12-$I12,3))</f>
        <v/>
      </c>
      <c r="K12" s="27">
        <f>IF(OR($E12="",$J12=""),"",ROUND($J12*$E12,2))</f>
        <v/>
      </c>
      <c r="L12" s="28">
        <f>IF($D12="","",IF($J12&lt;0,"перевыполнение",IF($J12=0,"закрыто","в работе")))</f>
        <v/>
      </c>
    </row>
    <row r="13">
      <c r="A13" s="8" t="n">
        <v>5</v>
      </c>
      <c r="B13" s="8" t="inlineStr">
        <is>
          <t>Монтаж колонн железобетонных</t>
        </is>
      </c>
      <c r="C13" s="8" t="inlineStr">
        <is>
          <t>т</t>
        </is>
      </c>
      <c r="D13" s="9" t="n">
        <v>45</v>
      </c>
      <c r="E13" s="10" t="n">
        <v>21500</v>
      </c>
      <c r="F13" s="26">
        <f>IF(AND(D13&lt;&gt;"",E13&lt;&gt;""),ROUND(D13*E13,2),"")</f>
        <v/>
      </c>
      <c r="G13" s="9" t="n">
        <v>0</v>
      </c>
      <c r="H13" s="9" t="n">
        <v>42</v>
      </c>
      <c r="I13" s="9">
        <f>IF($D13="","",ROUND(IF($G13="",0,$G13)+IF($H13="",0,$H13),3))</f>
        <v/>
      </c>
      <c r="J13" s="9">
        <f>IF($D13="","",ROUND($D13-$I13,3))</f>
        <v/>
      </c>
      <c r="K13" s="27">
        <f>IF(OR($E13="",$J13=""),"",ROUND($J13*$E13,2))</f>
        <v/>
      </c>
      <c r="L13" s="28">
        <f>IF($D13="","",IF($J13&lt;0,"перевыполнение",IF($J13=0,"закрыто","в работе")))</f>
        <v/>
      </c>
    </row>
    <row r="14">
      <c r="A14" s="8" t="n">
        <v>6</v>
      </c>
      <c r="B14" s="8" t="inlineStr">
        <is>
          <t>Кладка стен из блоков</t>
        </is>
      </c>
      <c r="C14" s="8" t="inlineStr">
        <is>
          <t>м³</t>
        </is>
      </c>
      <c r="D14" s="9" t="n">
        <v>210</v>
      </c>
      <c r="E14" s="10" t="n">
        <v>5300</v>
      </c>
      <c r="F14" s="26">
        <f>IF(AND(D14&lt;&gt;"",E14&lt;&gt;""),ROUND(D14*E14,2),"")</f>
        <v/>
      </c>
      <c r="G14" s="9" t="n">
        <v>0</v>
      </c>
      <c r="H14" s="9" t="n">
        <v>214</v>
      </c>
      <c r="I14" s="9">
        <f>IF($D14="","",ROUND(IF($G14="",0,$G14)+IF($H14="",0,$H14),3))</f>
        <v/>
      </c>
      <c r="J14" s="9">
        <f>IF($D14="","",ROUND($D14-$I14,3))</f>
        <v/>
      </c>
      <c r="K14" s="27">
        <f>IF(OR($E14="",$J14=""),"",ROUND($J14*$E14,2))</f>
        <v/>
      </c>
      <c r="L14" s="28">
        <f>IF($D14="","",IF($J14&lt;0,"перевыполнение",IF($J14=0,"закрыто","в работе")))</f>
        <v/>
      </c>
    </row>
    <row r="15">
      <c r="A15" s="8" t="n">
        <v>7</v>
      </c>
      <c r="B15" s="8" t="inlineStr">
        <is>
          <t>Обратная засыпка грунта</t>
        </is>
      </c>
      <c r="C15" s="8" t="inlineStr">
        <is>
          <t>100 м³</t>
        </is>
      </c>
      <c r="D15" s="9" t="n">
        <v>30</v>
      </c>
      <c r="E15" s="10" t="n">
        <v>3200</v>
      </c>
      <c r="F15" s="26">
        <f>IF(AND(D15&lt;&gt;"",E15&lt;&gt;""),ROUND(D15*E15,2),"")</f>
        <v/>
      </c>
      <c r="G15" s="9" t="n">
        <v>0</v>
      </c>
      <c r="H15" s="9" t="n">
        <v>10</v>
      </c>
      <c r="I15" s="9">
        <f>IF($D15="","",ROUND(IF($G15="",0,$G15)+IF($H15="",0,$H15),3))</f>
        <v/>
      </c>
      <c r="J15" s="9">
        <f>IF($D15="","",ROUND($D15-$I15,3))</f>
        <v/>
      </c>
      <c r="K15" s="27">
        <f>IF(OR($E15="",$J15=""),"",ROUND($J15*$E15,2))</f>
        <v/>
      </c>
      <c r="L15" s="28">
        <f>IF($D15="","",IF($J15&lt;0,"перевыполнение",IF($J15=0,"закрыто","в работе")))</f>
        <v/>
      </c>
    </row>
    <row r="16">
      <c r="A16" s="8" t="n">
        <v>8</v>
      </c>
      <c r="B16" s="8" t="inlineStr">
        <is>
          <t>Устройство отмостки с покрытием из асфальтобетона</t>
        </is>
      </c>
      <c r="C16" s="8" t="inlineStr">
        <is>
          <t>100 м²</t>
        </is>
      </c>
      <c r="D16" s="9" t="n">
        <v>12</v>
      </c>
      <c r="E16" s="10" t="n">
        <v>4500</v>
      </c>
      <c r="F16" s="26">
        <f>IF(AND(D16&lt;&gt;"",E16&lt;&gt;""),ROUND(D16*E16,2),"")</f>
        <v/>
      </c>
      <c r="G16" s="9" t="n">
        <v>0</v>
      </c>
      <c r="H16" s="9" t="n">
        <v>12</v>
      </c>
      <c r="I16" s="9">
        <f>IF($D16="","",ROUND(IF($G16="",0,$G16)+IF($H16="",0,$H16),3))</f>
        <v/>
      </c>
      <c r="J16" s="9">
        <f>IF($D16="","",ROUND($D16-$I16,3))</f>
        <v/>
      </c>
      <c r="K16" s="27">
        <f>IF(OR($E16="",$J16=""),"",ROUND($J16*$E16,2))</f>
        <v/>
      </c>
      <c r="L16" s="28">
        <f>IF($D16="","",IF($J16&lt;0,"перевыполнение",IF($J16=0,"закрыто","в работе")))</f>
        <v/>
      </c>
    </row>
    <row r="17">
      <c r="A17" s="8" t="n"/>
      <c r="B17" s="8" t="n"/>
      <c r="C17" s="8" t="n"/>
      <c r="D17" s="9" t="n"/>
      <c r="E17" s="10" t="n"/>
      <c r="F17" s="26">
        <f>IF(AND(D17&lt;&gt;"",E17&lt;&gt;""),ROUND(D17*E17,2),"")</f>
        <v/>
      </c>
      <c r="G17" s="9" t="n"/>
      <c r="H17" s="9" t="n"/>
      <c r="I17" s="9">
        <f>IF($D17="","",ROUND(IF($G17="",0,$G17)+IF($H17="",0,$H17),3))</f>
        <v/>
      </c>
      <c r="J17" s="9">
        <f>IF($D17="","",ROUND($D17-$I17,3))</f>
        <v/>
      </c>
      <c r="K17" s="27">
        <f>IF(OR($E17="",$J17=""),"",ROUND($J17*$E17,2))</f>
        <v/>
      </c>
      <c r="L17" s="28">
        <f>IF($D17="","",IF($J17&lt;0,"перевыполнение",IF($J17=0,"закрыто","в работе")))</f>
        <v/>
      </c>
    </row>
    <row r="18">
      <c r="A18" s="8" t="n"/>
      <c r="B18" s="8" t="n"/>
      <c r="C18" s="8" t="n"/>
      <c r="D18" s="9" t="n"/>
      <c r="E18" s="10" t="n"/>
      <c r="F18" s="26">
        <f>IF(AND(D18&lt;&gt;"",E18&lt;&gt;""),ROUND(D18*E18,2),"")</f>
        <v/>
      </c>
      <c r="G18" s="9" t="n"/>
      <c r="H18" s="9" t="n"/>
      <c r="I18" s="9">
        <f>IF($D18="","",ROUND(IF($G18="",0,$G18)+IF($H18="",0,$H18),3))</f>
        <v/>
      </c>
      <c r="J18" s="9">
        <f>IF($D18="","",ROUND($D18-$I18,3))</f>
        <v/>
      </c>
      <c r="K18" s="27">
        <f>IF(OR($E18="",$J18=""),"",ROUND($J18*$E18,2))</f>
        <v/>
      </c>
      <c r="L18" s="28">
        <f>IF($D18="","",IF($J18&lt;0,"перевыполнение",IF($J18=0,"закрыто","в работе")))</f>
        <v/>
      </c>
    </row>
    <row r="19">
      <c r="A19" s="8" t="n"/>
      <c r="B19" s="8" t="n"/>
      <c r="C19" s="8" t="n"/>
      <c r="D19" s="9" t="n"/>
      <c r="E19" s="10" t="n"/>
      <c r="F19" s="26">
        <f>IF(AND(D19&lt;&gt;"",E19&lt;&gt;""),ROUND(D19*E19,2),"")</f>
        <v/>
      </c>
      <c r="G19" s="9" t="n"/>
      <c r="H19" s="9" t="n"/>
      <c r="I19" s="9">
        <f>IF($D19="","",ROUND(IF($G19="",0,$G19)+IF($H19="",0,$H19),3))</f>
        <v/>
      </c>
      <c r="J19" s="9">
        <f>IF($D19="","",ROUND($D19-$I19,3))</f>
        <v/>
      </c>
      <c r="K19" s="27">
        <f>IF(OR($E19="",$J19=""),"",ROUND($J19*$E19,2))</f>
        <v/>
      </c>
      <c r="L19" s="28">
        <f>IF($D19="","",IF($J19&lt;0,"перевыполнение",IF($J19=0,"закрыто","в работе")))</f>
        <v/>
      </c>
    </row>
    <row r="20">
      <c r="A20" s="8" t="n"/>
      <c r="B20" s="8" t="n"/>
      <c r="C20" s="8" t="n"/>
      <c r="D20" s="9" t="n"/>
      <c r="E20" s="10" t="n"/>
      <c r="F20" s="26">
        <f>IF(AND(D20&lt;&gt;"",E20&lt;&gt;""),ROUND(D20*E20,2),"")</f>
        <v/>
      </c>
      <c r="G20" s="9" t="n"/>
      <c r="H20" s="9" t="n"/>
      <c r="I20" s="9">
        <f>IF($D20="","",ROUND(IF($G20="",0,$G20)+IF($H20="",0,$H20),3))</f>
        <v/>
      </c>
      <c r="J20" s="9">
        <f>IF($D20="","",ROUND($D20-$I20,3))</f>
        <v/>
      </c>
      <c r="K20" s="27">
        <f>IF(OR($E20="",$J20=""),"",ROUND($J20*$E20,2))</f>
        <v/>
      </c>
      <c r="L20" s="28">
        <f>IF($D20="","",IF($J20&lt;0,"перевыполнение",IF($J20=0,"закрыто","в работе")))</f>
        <v/>
      </c>
    </row>
    <row r="21">
      <c r="A21" s="8" t="n"/>
      <c r="B21" s="8" t="n"/>
      <c r="C21" s="8" t="n"/>
      <c r="D21" s="9" t="n"/>
      <c r="E21" s="10" t="n"/>
      <c r="F21" s="26">
        <f>IF(AND(D21&lt;&gt;"",E21&lt;&gt;""),ROUND(D21*E21,2),"")</f>
        <v/>
      </c>
      <c r="G21" s="9" t="n"/>
      <c r="H21" s="9" t="n"/>
      <c r="I21" s="9">
        <f>IF($D21="","",ROUND(IF($G21="",0,$G21)+IF($H21="",0,$H21),3))</f>
        <v/>
      </c>
      <c r="J21" s="9">
        <f>IF($D21="","",ROUND($D21-$I21,3))</f>
        <v/>
      </c>
      <c r="K21" s="27">
        <f>IF(OR($E21="",$J21=""),"",ROUND($J21*$E21,2))</f>
        <v/>
      </c>
      <c r="L21" s="28">
        <f>IF($D21="","",IF($J21&lt;0,"перевыполнение",IF($J21=0,"закрыто","в работе")))</f>
        <v/>
      </c>
    </row>
    <row r="22">
      <c r="A22" s="8" t="n"/>
      <c r="B22" s="8" t="n"/>
      <c r="C22" s="8" t="n"/>
      <c r="D22" s="9" t="n"/>
      <c r="E22" s="10" t="n"/>
      <c r="F22" s="26">
        <f>IF(AND(D22&lt;&gt;"",E22&lt;&gt;""),ROUND(D22*E22,2),"")</f>
        <v/>
      </c>
      <c r="G22" s="9" t="n"/>
      <c r="H22" s="9" t="n"/>
      <c r="I22" s="9">
        <f>IF($D22="","",ROUND(IF($G22="",0,$G22)+IF($H22="",0,$H22),3))</f>
        <v/>
      </c>
      <c r="J22" s="9">
        <f>IF($D22="","",ROUND($D22-$I22,3))</f>
        <v/>
      </c>
      <c r="K22" s="27">
        <f>IF(OR($E22="",$J22=""),"",ROUND($J22*$E22,2))</f>
        <v/>
      </c>
      <c r="L22" s="28">
        <f>IF($D22="","",IF($J22&lt;0,"перевыполнение",IF($J22=0,"закрыто","в работе")))</f>
        <v/>
      </c>
    </row>
    <row r="23">
      <c r="A23" s="8" t="n"/>
      <c r="B23" s="8" t="n"/>
      <c r="C23" s="8" t="n"/>
      <c r="D23" s="9" t="n"/>
      <c r="E23" s="10" t="n"/>
      <c r="F23" s="26">
        <f>IF(AND(D23&lt;&gt;"",E23&lt;&gt;""),ROUND(D23*E23,2),"")</f>
        <v/>
      </c>
      <c r="G23" s="9" t="n"/>
      <c r="H23" s="9" t="n"/>
      <c r="I23" s="9">
        <f>IF($D23="","",ROUND(IF($G23="",0,$G23)+IF($H23="",0,$H23),3))</f>
        <v/>
      </c>
      <c r="J23" s="9">
        <f>IF($D23="","",ROUND($D23-$I23,3))</f>
        <v/>
      </c>
      <c r="K23" s="27">
        <f>IF(OR($E23="",$J23=""),"",ROUND($J23*$E23,2))</f>
        <v/>
      </c>
      <c r="L23" s="28">
        <f>IF($D23="","",IF($J23&lt;0,"перевыполнение",IF($J23=0,"закрыто","в работе")))</f>
        <v/>
      </c>
    </row>
    <row r="24">
      <c r="A24" s="8" t="n"/>
      <c r="B24" s="8" t="n"/>
      <c r="C24" s="8" t="n"/>
      <c r="D24" s="9" t="n"/>
      <c r="E24" s="10" t="n"/>
      <c r="F24" s="26">
        <f>IF(AND(D24&lt;&gt;"",E24&lt;&gt;""),ROUND(D24*E24,2),"")</f>
        <v/>
      </c>
      <c r="G24" s="9" t="n"/>
      <c r="H24" s="9" t="n"/>
      <c r="I24" s="9">
        <f>IF($D24="","",ROUND(IF($G24="",0,$G24)+IF($H24="",0,$H24),3))</f>
        <v/>
      </c>
      <c r="J24" s="9">
        <f>IF($D24="","",ROUND($D24-$I24,3))</f>
        <v/>
      </c>
      <c r="K24" s="27">
        <f>IF(OR($E24="",$J24=""),"",ROUND($J24*$E24,2))</f>
        <v/>
      </c>
      <c r="L24" s="28">
        <f>IF($D24="","",IF($J24&lt;0,"перевыполнение",IF($J24=0,"закрыто","в работе")))</f>
        <v/>
      </c>
    </row>
    <row r="25">
      <c r="A25" s="8" t="n"/>
      <c r="B25" s="8" t="n"/>
      <c r="C25" s="8" t="n"/>
      <c r="D25" s="9" t="n"/>
      <c r="E25" s="10" t="n"/>
      <c r="F25" s="26">
        <f>IF(AND(D25&lt;&gt;"",E25&lt;&gt;""),ROUND(D25*E25,2),"")</f>
        <v/>
      </c>
      <c r="G25" s="9" t="n"/>
      <c r="H25" s="9" t="n"/>
      <c r="I25" s="9">
        <f>IF($D25="","",ROUND(IF($G25="",0,$G25)+IF($H25="",0,$H25),3))</f>
        <v/>
      </c>
      <c r="J25" s="9">
        <f>IF($D25="","",ROUND($D25-$I25,3))</f>
        <v/>
      </c>
      <c r="K25" s="27">
        <f>IF(OR($E25="",$J25=""),"",ROUND($J25*$E25,2))</f>
        <v/>
      </c>
      <c r="L25" s="28">
        <f>IF($D25="","",IF($J25&lt;0,"перевыполнение",IF($J25=0,"закрыто","в работе")))</f>
        <v/>
      </c>
    </row>
    <row r="26">
      <c r="A26" s="8" t="n"/>
      <c r="B26" s="8" t="n"/>
      <c r="C26" s="8" t="n"/>
      <c r="D26" s="9" t="n"/>
      <c r="E26" s="10" t="n"/>
      <c r="F26" s="26">
        <f>IF(AND(D26&lt;&gt;"",E26&lt;&gt;""),ROUND(D26*E26,2),"")</f>
        <v/>
      </c>
      <c r="G26" s="9" t="n"/>
      <c r="H26" s="9" t="n"/>
      <c r="I26" s="9">
        <f>IF($D26="","",ROUND(IF($G26="",0,$G26)+IF($H26="",0,$H26),3))</f>
        <v/>
      </c>
      <c r="J26" s="9">
        <f>IF($D26="","",ROUND($D26-$I26,3))</f>
        <v/>
      </c>
      <c r="K26" s="27">
        <f>IF(OR($E26="",$J26=""),"",ROUND($J26*$E26,2))</f>
        <v/>
      </c>
      <c r="L26" s="28">
        <f>IF($D26="","",IF($J26&lt;0,"перевыполнение",IF($J26=0,"закрыто","в работе")))</f>
        <v/>
      </c>
    </row>
    <row r="27">
      <c r="A27" s="8" t="n"/>
      <c r="B27" s="8" t="n"/>
      <c r="C27" s="8" t="n"/>
      <c r="D27" s="9" t="n"/>
      <c r="E27" s="10" t="n"/>
      <c r="F27" s="26">
        <f>IF(AND(D27&lt;&gt;"",E27&lt;&gt;""),ROUND(D27*E27,2),"")</f>
        <v/>
      </c>
      <c r="G27" s="9" t="n"/>
      <c r="H27" s="9" t="n"/>
      <c r="I27" s="9">
        <f>IF($D27="","",ROUND(IF($G27="",0,$G27)+IF($H27="",0,$H27),3))</f>
        <v/>
      </c>
      <c r="J27" s="9">
        <f>IF($D27="","",ROUND($D27-$I27,3))</f>
        <v/>
      </c>
      <c r="K27" s="27">
        <f>IF(OR($E27="",$J27=""),"",ROUND($J27*$E27,2))</f>
        <v/>
      </c>
      <c r="L27" s="28">
        <f>IF($D27="","",IF($J27&lt;0,"перевыполнение",IF($J27=0,"закрыто","в работе")))</f>
        <v/>
      </c>
    </row>
    <row r="28">
      <c r="A28" s="8" t="n"/>
      <c r="B28" s="8" t="n"/>
      <c r="C28" s="8" t="n"/>
      <c r="D28" s="9" t="n"/>
      <c r="E28" s="10" t="n"/>
      <c r="F28" s="26">
        <f>IF(AND(D28&lt;&gt;"",E28&lt;&gt;""),ROUND(D28*E28,2),"")</f>
        <v/>
      </c>
      <c r="G28" s="9" t="n"/>
      <c r="H28" s="9" t="n"/>
      <c r="I28" s="9">
        <f>IF($D28="","",ROUND(IF($G28="",0,$G28)+IF($H28="",0,$H28),3))</f>
        <v/>
      </c>
      <c r="J28" s="9">
        <f>IF($D28="","",ROUND($D28-$I28,3))</f>
        <v/>
      </c>
      <c r="K28" s="27">
        <f>IF(OR($E28="",$J28=""),"",ROUND($J28*$E28,2))</f>
        <v/>
      </c>
      <c r="L28" s="28">
        <f>IF($D28="","",IF($J28&lt;0,"перевыполнение",IF($J28=0,"закрыто","в работе")))</f>
        <v/>
      </c>
    </row>
    <row r="29">
      <c r="A29" s="8" t="n"/>
      <c r="B29" s="8" t="n"/>
      <c r="C29" s="8" t="n"/>
      <c r="D29" s="9" t="n"/>
      <c r="E29" s="10" t="n"/>
      <c r="F29" s="26">
        <f>IF(AND(D29&lt;&gt;"",E29&lt;&gt;""),ROUND(D29*E29,2),"")</f>
        <v/>
      </c>
      <c r="G29" s="9" t="n"/>
      <c r="H29" s="9" t="n"/>
      <c r="I29" s="9">
        <f>IF($D29="","",ROUND(IF($G29="",0,$G29)+IF($H29="",0,$H29),3))</f>
        <v/>
      </c>
      <c r="J29" s="9">
        <f>IF($D29="","",ROUND($D29-$I29,3))</f>
        <v/>
      </c>
      <c r="K29" s="27">
        <f>IF(OR($E29="",$J29=""),"",ROUND($J29*$E29,2))</f>
        <v/>
      </c>
      <c r="L29" s="28">
        <f>IF($D29="","",IF($J29&lt;0,"перевыполнение",IF($J29=0,"закрыто","в работе")))</f>
        <v/>
      </c>
    </row>
    <row r="30">
      <c r="A30" s="8" t="n"/>
      <c r="B30" s="8" t="n"/>
      <c r="C30" s="8" t="n"/>
      <c r="D30" s="9" t="n"/>
      <c r="E30" s="10" t="n"/>
      <c r="F30" s="26">
        <f>IF(AND(D30&lt;&gt;"",E30&lt;&gt;""),ROUND(D30*E30,2),"")</f>
        <v/>
      </c>
      <c r="G30" s="9" t="n"/>
      <c r="H30" s="9" t="n"/>
      <c r="I30" s="9">
        <f>IF($D30="","",ROUND(IF($G30="",0,$G30)+IF($H30="",0,$H30),3))</f>
        <v/>
      </c>
      <c r="J30" s="9">
        <f>IF($D30="","",ROUND($D30-$I30,3))</f>
        <v/>
      </c>
      <c r="K30" s="27">
        <f>IF(OR($E30="",$J30=""),"",ROUND($J30*$E30,2))</f>
        <v/>
      </c>
      <c r="L30" s="28">
        <f>IF($D30="","",IF($J30&lt;0,"перевыполнение",IF($J30=0,"закрыто","в работе")))</f>
        <v/>
      </c>
    </row>
    <row r="31">
      <c r="A31" s="8" t="n"/>
      <c r="B31" s="8" t="n"/>
      <c r="C31" s="8" t="n"/>
      <c r="D31" s="9" t="n"/>
      <c r="E31" s="10" t="n"/>
      <c r="F31" s="26">
        <f>IF(AND(D31&lt;&gt;"",E31&lt;&gt;""),ROUND(D31*E31,2),"")</f>
        <v/>
      </c>
      <c r="G31" s="9" t="n"/>
      <c r="H31" s="9" t="n"/>
      <c r="I31" s="9">
        <f>IF($D31="","",ROUND(IF($G31="",0,$G31)+IF($H31="",0,$H31),3))</f>
        <v/>
      </c>
      <c r="J31" s="9">
        <f>IF($D31="","",ROUND($D31-$I31,3))</f>
        <v/>
      </c>
      <c r="K31" s="27">
        <f>IF(OR($E31="",$J31=""),"",ROUND($J31*$E31,2))</f>
        <v/>
      </c>
      <c r="L31" s="28">
        <f>IF($D31="","",IF($J31&lt;0,"перевыполнение",IF($J31=0,"закрыто","в работе")))</f>
        <v/>
      </c>
    </row>
    <row r="32">
      <c r="A32" s="8" t="n"/>
      <c r="B32" s="8" t="n"/>
      <c r="C32" s="8" t="n"/>
      <c r="D32" s="9" t="n"/>
      <c r="E32" s="10" t="n"/>
      <c r="F32" s="26">
        <f>IF(AND(D32&lt;&gt;"",E32&lt;&gt;""),ROUND(D32*E32,2),"")</f>
        <v/>
      </c>
      <c r="G32" s="9" t="n"/>
      <c r="H32" s="9" t="n"/>
      <c r="I32" s="9">
        <f>IF($D32="","",ROUND(IF($G32="",0,$G32)+IF($H32="",0,$H32),3))</f>
        <v/>
      </c>
      <c r="J32" s="9">
        <f>IF($D32="","",ROUND($D32-$I32,3))</f>
        <v/>
      </c>
      <c r="K32" s="27">
        <f>IF(OR($E32="",$J32=""),"",ROUND($J32*$E32,2))</f>
        <v/>
      </c>
      <c r="L32" s="28">
        <f>IF($D32="","",IF($J32&lt;0,"перевыполнение",IF($J32=0,"закрыто","в работе")))</f>
        <v/>
      </c>
    </row>
    <row r="33">
      <c r="A33" s="8" t="n"/>
      <c r="B33" s="8" t="n"/>
      <c r="C33" s="8" t="n"/>
      <c r="D33" s="9" t="n"/>
      <c r="E33" s="10" t="n"/>
      <c r="F33" s="26">
        <f>IF(AND(D33&lt;&gt;"",E33&lt;&gt;""),ROUND(D33*E33,2),"")</f>
        <v/>
      </c>
      <c r="G33" s="9" t="n"/>
      <c r="H33" s="9" t="n"/>
      <c r="I33" s="9">
        <f>IF($D33="","",ROUND(IF($G33="",0,$G33)+IF($H33="",0,$H33),3))</f>
        <v/>
      </c>
      <c r="J33" s="9">
        <f>IF($D33="","",ROUND($D33-$I33,3))</f>
        <v/>
      </c>
      <c r="K33" s="27">
        <f>IF(OR($E33="",$J33=""),"",ROUND($J33*$E33,2))</f>
        <v/>
      </c>
      <c r="L33" s="28">
        <f>IF($D33="","",IF($J33&lt;0,"перевыполнение",IF($J33=0,"закрыто","в работе")))</f>
        <v/>
      </c>
    </row>
    <row r="34">
      <c r="A34" s="8" t="n"/>
      <c r="B34" s="8" t="n"/>
      <c r="C34" s="8" t="n"/>
      <c r="D34" s="9" t="n"/>
      <c r="E34" s="10" t="n"/>
      <c r="F34" s="26">
        <f>IF(AND(D34&lt;&gt;"",E34&lt;&gt;""),ROUND(D34*E34,2),"")</f>
        <v/>
      </c>
      <c r="G34" s="9" t="n"/>
      <c r="H34" s="9" t="n"/>
      <c r="I34" s="9">
        <f>IF($D34="","",ROUND(IF($G34="",0,$G34)+IF($H34="",0,$H34),3))</f>
        <v/>
      </c>
      <c r="J34" s="9">
        <f>IF($D34="","",ROUND($D34-$I34,3))</f>
        <v/>
      </c>
      <c r="K34" s="27">
        <f>IF(OR($E34="",$J34=""),"",ROUND($J34*$E34,2))</f>
        <v/>
      </c>
      <c r="L34" s="28">
        <f>IF($D34="","",IF($J34&lt;0,"перевыполнение",IF($J34=0,"закрыто","в работе")))</f>
        <v/>
      </c>
    </row>
    <row r="35">
      <c r="A35" s="8" t="n"/>
      <c r="B35" s="8" t="n"/>
      <c r="C35" s="8" t="n"/>
      <c r="D35" s="9" t="n"/>
      <c r="E35" s="10" t="n"/>
      <c r="F35" s="26">
        <f>IF(AND(D35&lt;&gt;"",E35&lt;&gt;""),ROUND(D35*E35,2),"")</f>
        <v/>
      </c>
      <c r="G35" s="9" t="n"/>
      <c r="H35" s="9" t="n"/>
      <c r="I35" s="9">
        <f>IF($D35="","",ROUND(IF($G35="",0,$G35)+IF($H35="",0,$H35),3))</f>
        <v/>
      </c>
      <c r="J35" s="9">
        <f>IF($D35="","",ROUND($D35-$I35,3))</f>
        <v/>
      </c>
      <c r="K35" s="27">
        <f>IF(OR($E35="",$J35=""),"",ROUND($J35*$E35,2))</f>
        <v/>
      </c>
      <c r="L35" s="28">
        <f>IF($D35="","",IF($J35&lt;0,"перевыполнение",IF($J35=0,"закрыто","в работе")))</f>
        <v/>
      </c>
    </row>
    <row r="36">
      <c r="A36" s="8" t="n"/>
      <c r="B36" s="8" t="n"/>
      <c r="C36" s="8" t="n"/>
      <c r="D36" s="9" t="n"/>
      <c r="E36" s="10" t="n"/>
      <c r="F36" s="26">
        <f>IF(AND(D36&lt;&gt;"",E36&lt;&gt;""),ROUND(D36*E36,2),"")</f>
        <v/>
      </c>
      <c r="G36" s="9" t="n"/>
      <c r="H36" s="9" t="n"/>
      <c r="I36" s="9">
        <f>IF($D36="","",ROUND(IF($G36="",0,$G36)+IF($H36="",0,$H36),3))</f>
        <v/>
      </c>
      <c r="J36" s="9">
        <f>IF($D36="","",ROUND($D36-$I36,3))</f>
        <v/>
      </c>
      <c r="K36" s="27">
        <f>IF(OR($E36="",$J36=""),"",ROUND($J36*$E36,2))</f>
        <v/>
      </c>
      <c r="L36" s="28">
        <f>IF($D36="","",IF($J36&lt;0,"перевыполнение",IF($J36=0,"закрыто","в работе")))</f>
        <v/>
      </c>
    </row>
    <row r="37">
      <c r="A37" s="8" t="n"/>
      <c r="B37" s="8" t="n"/>
      <c r="C37" s="8" t="n"/>
      <c r="D37" s="9" t="n"/>
      <c r="E37" s="10" t="n"/>
      <c r="F37" s="26">
        <f>IF(AND(D37&lt;&gt;"",E37&lt;&gt;""),ROUND(D37*E37,2),"")</f>
        <v/>
      </c>
      <c r="G37" s="9" t="n"/>
      <c r="H37" s="9" t="n"/>
      <c r="I37" s="9">
        <f>IF($D37="","",ROUND(IF($G37="",0,$G37)+IF($H37="",0,$H37),3))</f>
        <v/>
      </c>
      <c r="J37" s="9">
        <f>IF($D37="","",ROUND($D37-$I37,3))</f>
        <v/>
      </c>
      <c r="K37" s="27">
        <f>IF(OR($E37="",$J37=""),"",ROUND($J37*$E37,2))</f>
        <v/>
      </c>
      <c r="L37" s="28">
        <f>IF($D37="","",IF($J37&lt;0,"перевыполнение",IF($J37=0,"закрыто","в работе")))</f>
        <v/>
      </c>
    </row>
    <row r="38">
      <c r="A38" s="8" t="n"/>
      <c r="B38" s="8" t="n"/>
      <c r="C38" s="8" t="n"/>
      <c r="D38" s="9" t="n"/>
      <c r="E38" s="10" t="n"/>
      <c r="F38" s="26">
        <f>IF(AND(D38&lt;&gt;"",E38&lt;&gt;""),ROUND(D38*E38,2),"")</f>
        <v/>
      </c>
      <c r="G38" s="9" t="n"/>
      <c r="H38" s="9" t="n"/>
      <c r="I38" s="9">
        <f>IF($D38="","",ROUND(IF($G38="",0,$G38)+IF($H38="",0,$H38),3))</f>
        <v/>
      </c>
      <c r="J38" s="9">
        <f>IF($D38="","",ROUND($D38-$I38,3))</f>
        <v/>
      </c>
      <c r="K38" s="27">
        <f>IF(OR($E38="",$J38=""),"",ROUND($J38*$E38,2))</f>
        <v/>
      </c>
      <c r="L38" s="28">
        <f>IF($D38="","",IF($J38&lt;0,"перевыполнение",IF($J38=0,"закрыто","в работе")))</f>
        <v/>
      </c>
    </row>
    <row r="39">
      <c r="A39" s="8" t="n"/>
      <c r="B39" s="8" t="n"/>
      <c r="C39" s="8" t="n"/>
      <c r="D39" s="9" t="n"/>
      <c r="E39" s="10" t="n"/>
      <c r="F39" s="26">
        <f>IF(AND(D39&lt;&gt;"",E39&lt;&gt;""),ROUND(D39*E39,2),"")</f>
        <v/>
      </c>
      <c r="G39" s="9" t="n"/>
      <c r="H39" s="9" t="n"/>
      <c r="I39" s="9">
        <f>IF($D39="","",ROUND(IF($G39="",0,$G39)+IF($H39="",0,$H39),3))</f>
        <v/>
      </c>
      <c r="J39" s="9">
        <f>IF($D39="","",ROUND($D39-$I39,3))</f>
        <v/>
      </c>
      <c r="K39" s="27">
        <f>IF(OR($E39="",$J39=""),"",ROUND($J39*$E39,2))</f>
        <v/>
      </c>
      <c r="L39" s="28">
        <f>IF($D39="","",IF($J39&lt;0,"перевыполнение",IF($J39=0,"закрыто","в работе")))</f>
        <v/>
      </c>
    </row>
    <row r="40">
      <c r="A40" s="8" t="n"/>
      <c r="B40" s="8" t="n"/>
      <c r="C40" s="8" t="n"/>
      <c r="D40" s="9" t="n"/>
      <c r="E40" s="10" t="n"/>
      <c r="F40" s="26">
        <f>IF(AND(D40&lt;&gt;"",E40&lt;&gt;""),ROUND(D40*E40,2),"")</f>
        <v/>
      </c>
      <c r="G40" s="9" t="n"/>
      <c r="H40" s="9" t="n"/>
      <c r="I40" s="9">
        <f>IF($D40="","",ROUND(IF($G40="",0,$G40)+IF($H40="",0,$H40),3))</f>
        <v/>
      </c>
      <c r="J40" s="9">
        <f>IF($D40="","",ROUND($D40-$I40,3))</f>
        <v/>
      </c>
      <c r="K40" s="27">
        <f>IF(OR($E40="",$J40=""),"",ROUND($J40*$E40,2))</f>
        <v/>
      </c>
      <c r="L40" s="28">
        <f>IF($D40="","",IF($J40&lt;0,"перевыполнение",IF($J40=0,"закрыто","в работе")))</f>
        <v/>
      </c>
    </row>
    <row r="41">
      <c r="A41" s="8" t="n"/>
      <c r="B41" s="8" t="n"/>
      <c r="C41" s="8" t="n"/>
      <c r="D41" s="9" t="n"/>
      <c r="E41" s="10" t="n"/>
      <c r="F41" s="26">
        <f>IF(AND(D41&lt;&gt;"",E41&lt;&gt;""),ROUND(D41*E41,2),"")</f>
        <v/>
      </c>
      <c r="G41" s="9" t="n"/>
      <c r="H41" s="9" t="n"/>
      <c r="I41" s="9">
        <f>IF($D41="","",ROUND(IF($G41="",0,$G41)+IF($H41="",0,$H41),3))</f>
        <v/>
      </c>
      <c r="J41" s="9">
        <f>IF($D41="","",ROUND($D41-$I41,3))</f>
        <v/>
      </c>
      <c r="K41" s="27">
        <f>IF(OR($E41="",$J41=""),"",ROUND($J41*$E41,2))</f>
        <v/>
      </c>
      <c r="L41" s="28">
        <f>IF($D41="","",IF($J41&lt;0,"перевыполнение",IF($J41=0,"закрыто","в работе")))</f>
        <v/>
      </c>
    </row>
    <row r="42">
      <c r="A42" s="8" t="n"/>
      <c r="B42" s="8" t="n"/>
      <c r="C42" s="8" t="n"/>
      <c r="D42" s="9" t="n"/>
      <c r="E42" s="10" t="n"/>
      <c r="F42" s="26">
        <f>IF(AND(D42&lt;&gt;"",E42&lt;&gt;""),ROUND(D42*E42,2),"")</f>
        <v/>
      </c>
      <c r="G42" s="9" t="n"/>
      <c r="H42" s="9" t="n"/>
      <c r="I42" s="9">
        <f>IF($D42="","",ROUND(IF($G42="",0,$G42)+IF($H42="",0,$H42),3))</f>
        <v/>
      </c>
      <c r="J42" s="9">
        <f>IF($D42="","",ROUND($D42-$I42,3))</f>
        <v/>
      </c>
      <c r="K42" s="27">
        <f>IF(OR($E42="",$J42=""),"",ROUND($J42*$E42,2))</f>
        <v/>
      </c>
      <c r="L42" s="28">
        <f>IF($D42="","",IF($J42&lt;0,"перевыполнение",IF($J42=0,"закрыто","в работе")))</f>
        <v/>
      </c>
    </row>
    <row r="43">
      <c r="A43" s="8" t="n"/>
      <c r="B43" s="8" t="n"/>
      <c r="C43" s="8" t="n"/>
      <c r="D43" s="9" t="n"/>
      <c r="E43" s="10" t="n"/>
      <c r="F43" s="26">
        <f>IF(AND(D43&lt;&gt;"",E43&lt;&gt;""),ROUND(D43*E43,2),"")</f>
        <v/>
      </c>
      <c r="G43" s="9" t="n"/>
      <c r="H43" s="9" t="n"/>
      <c r="I43" s="9">
        <f>IF($D43="","",ROUND(IF($G43="",0,$G43)+IF($H43="",0,$H43),3))</f>
        <v/>
      </c>
      <c r="J43" s="9">
        <f>IF($D43="","",ROUND($D43-$I43,3))</f>
        <v/>
      </c>
      <c r="K43" s="27">
        <f>IF(OR($E43="",$J43=""),"",ROUND($J43*$E43,2))</f>
        <v/>
      </c>
      <c r="L43" s="28">
        <f>IF($D43="","",IF($J43&lt;0,"перевыполнение",IF($J43=0,"закрыто","в работе")))</f>
        <v/>
      </c>
    </row>
    <row r="44">
      <c r="A44" s="8" t="n"/>
      <c r="B44" s="8" t="n"/>
      <c r="C44" s="8" t="n"/>
      <c r="D44" s="9" t="n"/>
      <c r="E44" s="10" t="n"/>
      <c r="F44" s="26">
        <f>IF(AND(D44&lt;&gt;"",E44&lt;&gt;""),ROUND(D44*E44,2),"")</f>
        <v/>
      </c>
      <c r="G44" s="9" t="n"/>
      <c r="H44" s="9" t="n"/>
      <c r="I44" s="9">
        <f>IF($D44="","",ROUND(IF($G44="",0,$G44)+IF($H44="",0,$H44),3))</f>
        <v/>
      </c>
      <c r="J44" s="9">
        <f>IF($D44="","",ROUND($D44-$I44,3))</f>
        <v/>
      </c>
      <c r="K44" s="27">
        <f>IF(OR($E44="",$J44=""),"",ROUND($J44*$E44,2))</f>
        <v/>
      </c>
      <c r="L44" s="28">
        <f>IF($D44="","",IF($J44&lt;0,"перевыполнение",IF($J44=0,"закрыто","в работе")))</f>
        <v/>
      </c>
    </row>
    <row r="45">
      <c r="A45" s="8" t="n"/>
      <c r="B45" s="8" t="n"/>
      <c r="C45" s="8" t="n"/>
      <c r="D45" s="9" t="n"/>
      <c r="E45" s="10" t="n"/>
      <c r="F45" s="26">
        <f>IF(AND(D45&lt;&gt;"",E45&lt;&gt;""),ROUND(D45*E45,2),"")</f>
        <v/>
      </c>
      <c r="G45" s="9" t="n"/>
      <c r="H45" s="9" t="n"/>
      <c r="I45" s="9">
        <f>IF($D45="","",ROUND(IF($G45="",0,$G45)+IF($H45="",0,$H45),3))</f>
        <v/>
      </c>
      <c r="J45" s="9">
        <f>IF($D45="","",ROUND($D45-$I45,3))</f>
        <v/>
      </c>
      <c r="K45" s="27">
        <f>IF(OR($E45="",$J45=""),"",ROUND($J45*$E45,2))</f>
        <v/>
      </c>
      <c r="L45" s="28">
        <f>IF($D45="","",IF($J45&lt;0,"перевыполнение",IF($J45=0,"закрыто","в работе")))</f>
        <v/>
      </c>
    </row>
    <row r="46">
      <c r="A46" s="8" t="n"/>
      <c r="B46" s="8" t="n"/>
      <c r="C46" s="8" t="n"/>
      <c r="D46" s="9" t="n"/>
      <c r="E46" s="10" t="n"/>
      <c r="F46" s="26">
        <f>IF(AND(D46&lt;&gt;"",E46&lt;&gt;""),ROUND(D46*E46,2),"")</f>
        <v/>
      </c>
      <c r="G46" s="9" t="n"/>
      <c r="H46" s="9" t="n"/>
      <c r="I46" s="9">
        <f>IF($D46="","",ROUND(IF($G46="",0,$G46)+IF($H46="",0,$H46),3))</f>
        <v/>
      </c>
      <c r="J46" s="9">
        <f>IF($D46="","",ROUND($D46-$I46,3))</f>
        <v/>
      </c>
      <c r="K46" s="27">
        <f>IF(OR($E46="",$J46=""),"",ROUND($J46*$E46,2))</f>
        <v/>
      </c>
      <c r="L46" s="28">
        <f>IF($D46="","",IF($J46&lt;0,"перевыполнение",IF($J46=0,"закрыто","в работе")))</f>
        <v/>
      </c>
    </row>
    <row r="47">
      <c r="A47" s="8" t="n"/>
      <c r="B47" s="8" t="n"/>
      <c r="C47" s="8" t="n"/>
      <c r="D47" s="9" t="n"/>
      <c r="E47" s="10" t="n"/>
      <c r="F47" s="26">
        <f>IF(AND(D47&lt;&gt;"",E47&lt;&gt;""),ROUND(D47*E47,2),"")</f>
        <v/>
      </c>
      <c r="G47" s="9" t="n"/>
      <c r="H47" s="9" t="n"/>
      <c r="I47" s="9">
        <f>IF($D47="","",ROUND(IF($G47="",0,$G47)+IF($H47="",0,$H47),3))</f>
        <v/>
      </c>
      <c r="J47" s="9">
        <f>IF($D47="","",ROUND($D47-$I47,3))</f>
        <v/>
      </c>
      <c r="K47" s="27">
        <f>IF(OR($E47="",$J47=""),"",ROUND($J47*$E47,2))</f>
        <v/>
      </c>
      <c r="L47" s="28">
        <f>IF($D47="","",IF($J47&lt;0,"перевыполнение",IF($J47=0,"закрыто","в работе")))</f>
        <v/>
      </c>
    </row>
    <row r="48">
      <c r="A48" s="8" t="n"/>
      <c r="B48" s="8" t="n"/>
      <c r="C48" s="8" t="n"/>
      <c r="D48" s="9" t="n"/>
      <c r="E48" s="10" t="n"/>
      <c r="F48" s="26">
        <f>IF(AND(D48&lt;&gt;"",E48&lt;&gt;""),ROUND(D48*E48,2),"")</f>
        <v/>
      </c>
      <c r="G48" s="9" t="n"/>
      <c r="H48" s="9" t="n"/>
      <c r="I48" s="9">
        <f>IF($D48="","",ROUND(IF($G48="",0,$G48)+IF($H48="",0,$H48),3))</f>
        <v/>
      </c>
      <c r="J48" s="9">
        <f>IF($D48="","",ROUND($D48-$I48,3))</f>
        <v/>
      </c>
      <c r="K48" s="27">
        <f>IF(OR($E48="",$J48=""),"",ROUND($J48*$E48,2))</f>
        <v/>
      </c>
      <c r="L48" s="28">
        <f>IF($D48="","",IF($J48&lt;0,"перевыполнение",IF($J48=0,"закрыто","в работе")))</f>
        <v/>
      </c>
    </row>
    <row r="49">
      <c r="A49" s="8" t="n"/>
      <c r="B49" s="8" t="n"/>
      <c r="C49" s="8" t="n"/>
      <c r="D49" s="9" t="n"/>
      <c r="E49" s="10" t="n"/>
      <c r="F49" s="26">
        <f>IF(AND(D49&lt;&gt;"",E49&lt;&gt;""),ROUND(D49*E49,2),"")</f>
        <v/>
      </c>
      <c r="G49" s="9" t="n"/>
      <c r="H49" s="9" t="n"/>
      <c r="I49" s="9">
        <f>IF($D49="","",ROUND(IF($G49="",0,$G49)+IF($H49="",0,$H49),3))</f>
        <v/>
      </c>
      <c r="J49" s="9">
        <f>IF($D49="","",ROUND($D49-$I49,3))</f>
        <v/>
      </c>
      <c r="K49" s="27">
        <f>IF(OR($E49="",$J49=""),"",ROUND($J49*$E49,2))</f>
        <v/>
      </c>
      <c r="L49" s="28">
        <f>IF($D49="","",IF($J49&lt;0,"перевыполнение",IF($J49=0,"закрыто","в работе")))</f>
        <v/>
      </c>
    </row>
    <row r="50">
      <c r="A50" s="8" t="n"/>
      <c r="B50" s="8" t="n"/>
      <c r="C50" s="8" t="n"/>
      <c r="D50" s="9" t="n"/>
      <c r="E50" s="10" t="n"/>
      <c r="F50" s="26">
        <f>IF(AND(D50&lt;&gt;"",E50&lt;&gt;""),ROUND(D50*E50,2),"")</f>
        <v/>
      </c>
      <c r="G50" s="9" t="n"/>
      <c r="H50" s="9" t="n"/>
      <c r="I50" s="9">
        <f>IF($D50="","",ROUND(IF($G50="",0,$G50)+IF($H50="",0,$H50),3))</f>
        <v/>
      </c>
      <c r="J50" s="9">
        <f>IF($D50="","",ROUND($D50-$I50,3))</f>
        <v/>
      </c>
      <c r="K50" s="27">
        <f>IF(OR($E50="",$J50=""),"",ROUND($J50*$E50,2))</f>
        <v/>
      </c>
      <c r="L50" s="28">
        <f>IF($D50="","",IF($J50&lt;0,"перевыполнение",IF($J50=0,"закрыто","в работе")))</f>
        <v/>
      </c>
    </row>
    <row r="51">
      <c r="A51" s="8" t="n"/>
      <c r="B51" s="8" t="n"/>
      <c r="C51" s="8" t="n"/>
      <c r="D51" s="9" t="n"/>
      <c r="E51" s="10" t="n"/>
      <c r="F51" s="26">
        <f>IF(AND(D51&lt;&gt;"",E51&lt;&gt;""),ROUND(D51*E51,2),"")</f>
        <v/>
      </c>
      <c r="G51" s="9" t="n"/>
      <c r="H51" s="9" t="n"/>
      <c r="I51" s="9">
        <f>IF($D51="","",ROUND(IF($G51="",0,$G51)+IF($H51="",0,$H51),3))</f>
        <v/>
      </c>
      <c r="J51" s="9">
        <f>IF($D51="","",ROUND($D51-$I51,3))</f>
        <v/>
      </c>
      <c r="K51" s="27">
        <f>IF(OR($E51="",$J51=""),"",ROUND($J51*$E51,2))</f>
        <v/>
      </c>
      <c r="L51" s="28">
        <f>IF($D51="","",IF($J51&lt;0,"перевыполнение",IF($J51=0,"закрыто","в работе")))</f>
        <v/>
      </c>
    </row>
    <row r="52">
      <c r="A52" s="8" t="n"/>
      <c r="B52" s="8" t="n"/>
      <c r="C52" s="8" t="n"/>
      <c r="D52" s="9" t="n"/>
      <c r="E52" s="10" t="n"/>
      <c r="F52" s="26">
        <f>IF(AND(D52&lt;&gt;"",E52&lt;&gt;""),ROUND(D52*E52,2),"")</f>
        <v/>
      </c>
      <c r="G52" s="9" t="n"/>
      <c r="H52" s="9" t="n"/>
      <c r="I52" s="9">
        <f>IF($D52="","",ROUND(IF($G52="",0,$G52)+IF($H52="",0,$H52),3))</f>
        <v/>
      </c>
      <c r="J52" s="9">
        <f>IF($D52="","",ROUND($D52-$I52,3))</f>
        <v/>
      </c>
      <c r="K52" s="27">
        <f>IF(OR($E52="",$J52=""),"",ROUND($J52*$E52,2))</f>
        <v/>
      </c>
      <c r="L52" s="28">
        <f>IF($D52="","",IF($J52&lt;0,"перевыполнение",IF($J52=0,"закрыто","в работе")))</f>
        <v/>
      </c>
    </row>
    <row r="53">
      <c r="A53" s="8" t="n"/>
      <c r="B53" s="8" t="n"/>
      <c r="C53" s="8" t="n"/>
      <c r="D53" s="9" t="n"/>
      <c r="E53" s="10" t="n"/>
      <c r="F53" s="26">
        <f>IF(AND(D53&lt;&gt;"",E53&lt;&gt;""),ROUND(D53*E53,2),"")</f>
        <v/>
      </c>
      <c r="G53" s="9" t="n"/>
      <c r="H53" s="9" t="n"/>
      <c r="I53" s="9">
        <f>IF($D53="","",ROUND(IF($G53="",0,$G53)+IF($H53="",0,$H53),3))</f>
        <v/>
      </c>
      <c r="J53" s="9">
        <f>IF($D53="","",ROUND($D53-$I53,3))</f>
        <v/>
      </c>
      <c r="K53" s="27">
        <f>IF(OR($E53="",$J53=""),"",ROUND($J53*$E53,2))</f>
        <v/>
      </c>
      <c r="L53" s="28">
        <f>IF($D53="","",IF($J53&lt;0,"перевыполнение",IF($J53=0,"закрыто","в работе")))</f>
        <v/>
      </c>
    </row>
    <row r="54">
      <c r="A54" s="8" t="n"/>
      <c r="B54" s="8" t="n"/>
      <c r="C54" s="8" t="n"/>
      <c r="D54" s="9" t="n"/>
      <c r="E54" s="10" t="n"/>
      <c r="F54" s="26">
        <f>IF(AND(D54&lt;&gt;"",E54&lt;&gt;""),ROUND(D54*E54,2),"")</f>
        <v/>
      </c>
      <c r="G54" s="9" t="n"/>
      <c r="H54" s="9" t="n"/>
      <c r="I54" s="9">
        <f>IF($D54="","",ROUND(IF($G54="",0,$G54)+IF($H54="",0,$H54),3))</f>
        <v/>
      </c>
      <c r="J54" s="9">
        <f>IF($D54="","",ROUND($D54-$I54,3))</f>
        <v/>
      </c>
      <c r="K54" s="27">
        <f>IF(OR($E54="",$J54=""),"",ROUND($J54*$E54,2))</f>
        <v/>
      </c>
      <c r="L54" s="28">
        <f>IF($D54="","",IF($J54&lt;0,"перевыполнение",IF($J54=0,"закрыто","в работе")))</f>
        <v/>
      </c>
    </row>
    <row r="55">
      <c r="A55" s="8" t="n"/>
      <c r="B55" s="8" t="n"/>
      <c r="C55" s="8" t="n"/>
      <c r="D55" s="9" t="n"/>
      <c r="E55" s="10" t="n"/>
      <c r="F55" s="26">
        <f>IF(AND(D55&lt;&gt;"",E55&lt;&gt;""),ROUND(D55*E55,2),"")</f>
        <v/>
      </c>
      <c r="G55" s="9" t="n"/>
      <c r="H55" s="9" t="n"/>
      <c r="I55" s="9">
        <f>IF($D55="","",ROUND(IF($G55="",0,$G55)+IF($H55="",0,$H55),3))</f>
        <v/>
      </c>
      <c r="J55" s="9">
        <f>IF($D55="","",ROUND($D55-$I55,3))</f>
        <v/>
      </c>
      <c r="K55" s="27">
        <f>IF(OR($E55="",$J55=""),"",ROUND($J55*$E55,2))</f>
        <v/>
      </c>
      <c r="L55" s="28">
        <f>IF($D55="","",IF($J55&lt;0,"перевыполнение",IF($J55=0,"закрыто","в работе")))</f>
        <v/>
      </c>
    </row>
    <row r="56">
      <c r="A56" s="8" t="n"/>
      <c r="B56" s="8" t="n"/>
      <c r="C56" s="8" t="n"/>
      <c r="D56" s="9" t="n"/>
      <c r="E56" s="10" t="n"/>
      <c r="F56" s="26">
        <f>IF(AND(D56&lt;&gt;"",E56&lt;&gt;""),ROUND(D56*E56,2),"")</f>
        <v/>
      </c>
      <c r="G56" s="9" t="n"/>
      <c r="H56" s="9" t="n"/>
      <c r="I56" s="9">
        <f>IF($D56="","",ROUND(IF($G56="",0,$G56)+IF($H56="",0,$H56),3))</f>
        <v/>
      </c>
      <c r="J56" s="9">
        <f>IF($D56="","",ROUND($D56-$I56,3))</f>
        <v/>
      </c>
      <c r="K56" s="27">
        <f>IF(OR($E56="",$J56=""),"",ROUND($J56*$E56,2))</f>
        <v/>
      </c>
      <c r="L56" s="28">
        <f>IF($D56="","",IF($J56&lt;0,"перевыполнение",IF($J56=0,"закрыто","в работе")))</f>
        <v/>
      </c>
    </row>
    <row r="57">
      <c r="A57" s="8" t="n"/>
      <c r="B57" s="8" t="n"/>
      <c r="C57" s="8" t="n"/>
      <c r="D57" s="9" t="n"/>
      <c r="E57" s="10" t="n"/>
      <c r="F57" s="26">
        <f>IF(AND(D57&lt;&gt;"",E57&lt;&gt;""),ROUND(D57*E57,2),"")</f>
        <v/>
      </c>
      <c r="G57" s="9" t="n"/>
      <c r="H57" s="9" t="n"/>
      <c r="I57" s="9">
        <f>IF($D57="","",ROUND(IF($G57="",0,$G57)+IF($H57="",0,$H57),3))</f>
        <v/>
      </c>
      <c r="J57" s="9">
        <f>IF($D57="","",ROUND($D57-$I57,3))</f>
        <v/>
      </c>
      <c r="K57" s="27">
        <f>IF(OR($E57="",$J57=""),"",ROUND($J57*$E57,2))</f>
        <v/>
      </c>
      <c r="L57" s="28">
        <f>IF($D57="","",IF($J57&lt;0,"перевыполнение",IF($J57=0,"закрыто","в работе")))</f>
        <v/>
      </c>
    </row>
    <row r="58">
      <c r="A58" s="8" t="n"/>
      <c r="B58" s="8" t="n"/>
      <c r="C58" s="8" t="n"/>
      <c r="D58" s="9" t="n"/>
      <c r="E58" s="10" t="n"/>
      <c r="F58" s="26">
        <f>IF(AND(D58&lt;&gt;"",E58&lt;&gt;""),ROUND(D58*E58,2),"")</f>
        <v/>
      </c>
      <c r="G58" s="9" t="n"/>
      <c r="H58" s="9" t="n"/>
      <c r="I58" s="9">
        <f>IF($D58="","",ROUND(IF($G58="",0,$G58)+IF($H58="",0,$H58),3))</f>
        <v/>
      </c>
      <c r="J58" s="9">
        <f>IF($D58="","",ROUND($D58-$I58,3))</f>
        <v/>
      </c>
      <c r="K58" s="27">
        <f>IF(OR($E58="",$J58=""),"",ROUND($J58*$E58,2))</f>
        <v/>
      </c>
      <c r="L58" s="28">
        <f>IF($D58="","",IF($J58&lt;0,"перевыполнение",IF($J58=0,"закрыто","в работе")))</f>
        <v/>
      </c>
    </row>
    <row r="59">
      <c r="A59" s="29" t="n"/>
      <c r="B59" s="30" t="inlineStr">
        <is>
          <t>ИТОГО в деньгах</t>
        </is>
      </c>
      <c r="C59" s="29" t="n"/>
      <c r="D59" s="29" t="n"/>
      <c r="E59" s="29" t="n"/>
      <c r="F59" s="31">
        <f>ROUND(SUM(F9:F58),2)</f>
        <v/>
      </c>
      <c r="G59" s="29" t="n"/>
      <c r="H59" s="29" t="n"/>
      <c r="I59" s="29" t="n"/>
      <c r="J59" s="29" t="n"/>
      <c r="K59" s="31">
        <f>ROUND(SUM(K9:K58),2)</f>
        <v/>
      </c>
      <c r="L59" s="32" t="inlineStr">
        <is>
          <t>остаток по договору</t>
        </is>
      </c>
    </row>
  </sheetData>
  <conditionalFormatting sqref="L9:L58">
    <cfRule type="expression" priority="1" dxfId="0" stopIfTrue="0">
      <formula>$L9="перевыполнение"</formula>
    </cfRule>
    <cfRule type="expression" priority="2" dxfId="1" stopIfTrue="0">
      <formula>$L9="закрыто"</formula>
    </cfRule>
  </conditionalFormatting>
  <conditionalFormatting sqref="K9:K58">
    <cfRule type="expression" priority="3" dxfId="0" stopIfTrue="0">
      <formula>AND($K9&lt;&gt;"",$K9&lt;0)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56" customWidth="1" min="2" max="2"/>
    <col width="20" customWidth="1" min="3" max="3"/>
  </cols>
  <sheetData>
    <row r="2">
      <c r="B2" s="23" t="inlineStr">
        <is>
          <t>СПРАВКА О СТОИМОСТИ ВЫПОЛНЕННЫХ РАБОТ</t>
        </is>
      </c>
    </row>
    <row r="3">
      <c r="B3" s="2" t="inlineStr">
        <is>
          <t>Стоимость по акту подтягивается с листа «Акт». Суммы с начала года и с начала договора вносятся вручную — они собираются из всех актов, а не из одного файла.</t>
        </is>
      </c>
    </row>
    <row r="5">
      <c r="B5" s="20" t="inlineStr">
        <is>
          <t>Стоимость по акту за период, без НДС, ₽</t>
        </is>
      </c>
      <c r="C5" s="21">
        <f>Акт!$G$63</f>
        <v/>
      </c>
    </row>
    <row r="6">
      <c r="B6" s="20" t="inlineStr">
        <is>
          <t>НДС по акту, ₽</t>
        </is>
      </c>
      <c r="C6" s="21">
        <f>Акт!$G$65</f>
        <v/>
      </c>
    </row>
    <row r="7">
      <c r="B7" s="33" t="inlineStr">
        <is>
          <t>Всего по акту с НДС, ₽</t>
        </is>
      </c>
      <c r="C7" s="34">
        <f>Акт!$G$66</f>
        <v/>
      </c>
    </row>
    <row r="8" ht="20" customHeight="1">
      <c r="B8" s="20" t="inlineStr">
        <is>
          <t>Ставка НДС</t>
        </is>
      </c>
      <c r="C8" s="35">
        <f>Акт!$G$64</f>
        <v/>
      </c>
    </row>
    <row r="9">
      <c r="B9" s="18" t="inlineStr">
        <is>
          <t>С начала года, без НДС, ₽</t>
        </is>
      </c>
      <c r="C9" s="36" t="n">
        <v>12500000</v>
      </c>
    </row>
    <row r="10">
      <c r="B10" s="20" t="inlineStr">
        <is>
          <t>НДС с начала года, ₽</t>
        </is>
      </c>
      <c r="C10" s="21">
        <f>ROUND(C9*$C$8,2)</f>
        <v/>
      </c>
    </row>
    <row r="11">
      <c r="B11" s="20" t="inlineStr">
        <is>
          <t>Всего с начала года, ₽</t>
        </is>
      </c>
      <c r="C11" s="21">
        <f>ROUND(C9+C10,2)</f>
        <v/>
      </c>
    </row>
    <row r="12">
      <c r="B12" s="18" t="inlineStr">
        <is>
          <t>С начала договора, без НДС, ₽</t>
        </is>
      </c>
      <c r="C12" s="36" t="n">
        <v>24800000</v>
      </c>
    </row>
    <row r="13">
      <c r="B13" s="20" t="inlineStr">
        <is>
          <t>НДС с начала договора, ₽</t>
        </is>
      </c>
      <c r="C13" s="21">
        <f>ROUND(C12*$C$8,2)</f>
        <v/>
      </c>
    </row>
    <row r="14">
      <c r="B14" s="33" t="inlineStr">
        <is>
          <t>Всего с начала договора, ₽</t>
        </is>
      </c>
      <c r="C14" s="34">
        <f>ROUND(C12+C13,2)</f>
        <v/>
      </c>
    </row>
    <row r="15">
      <c r="B15" s="20" t="inlineStr">
        <is>
          <t>Сметная стоимость по договору, ₽</t>
        </is>
      </c>
      <c r="C15" s="21">
        <f>Акт!$E$8</f>
        <v/>
      </c>
    </row>
    <row r="16">
      <c r="B16" s="33" t="inlineStr">
        <is>
          <t>Остаток сметной стоимости, ₽</t>
        </is>
      </c>
      <c r="C16" s="34">
        <f>ROUND(C15-C12,2)</f>
        <v/>
      </c>
    </row>
    <row r="19">
      <c r="B19" s="37" t="inlineStr">
        <is>
          <t>Справка показывает три числа, которые чаще всего расходятся в жизни: сколько предъявлено за период, сколько закрыто с начала года и сколько осталось по договору. Если остаток по договору не сходится с листом «Накопительная», значит какой-то акт не учтён или объёмы закрыты дважды.</t>
        </is>
      </c>
    </row>
    <row r="20"/>
    <row r="21"/>
    <row r="22"/>
  </sheetData>
  <mergeCells count="1">
    <mergeCell ref="B19:C2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7"/>
  <sheetViews>
    <sheetView showGridLines="0" workbookViewId="0">
      <selection activeCell="A1" sqref="A1"/>
    </sheetView>
  </sheetViews>
  <sheetFormatPr baseColWidth="8" defaultRowHeight="15"/>
  <cols>
    <col width="24" customWidth="1" min="2" max="2"/>
  </cols>
  <sheetData>
    <row r="2">
      <c r="B2" s="38" t="inlineStr">
        <is>
          <t>СПРАВОЧНИКИ</t>
        </is>
      </c>
    </row>
    <row r="3">
      <c r="B3" s="39" t="inlineStr">
        <is>
          <t>Список единиц измерения для выпадающего поля на листах акта и накопительной.</t>
        </is>
      </c>
    </row>
    <row r="4">
      <c r="B4" s="40" t="inlineStr">
        <is>
          <t>Единица измерения</t>
        </is>
      </c>
    </row>
    <row r="5">
      <c r="B5" s="41" t="inlineStr">
        <is>
          <t>м</t>
        </is>
      </c>
    </row>
    <row r="6">
      <c r="B6" s="41" t="inlineStr">
        <is>
          <t>м²</t>
        </is>
      </c>
    </row>
    <row r="7">
      <c r="B7" s="41" t="inlineStr">
        <is>
          <t>м³</t>
        </is>
      </c>
    </row>
    <row r="8">
      <c r="B8" s="41" t="inlineStr">
        <is>
          <t>100 м²</t>
        </is>
      </c>
    </row>
    <row r="9">
      <c r="B9" s="41" t="inlineStr">
        <is>
          <t>100 м³</t>
        </is>
      </c>
    </row>
    <row r="10">
      <c r="B10" s="41" t="inlineStr">
        <is>
          <t>т</t>
        </is>
      </c>
    </row>
    <row r="11">
      <c r="B11" s="41" t="inlineStr">
        <is>
          <t>шт.</t>
        </is>
      </c>
    </row>
    <row r="12">
      <c r="B12" s="41" t="inlineStr">
        <is>
          <t>компл.</t>
        </is>
      </c>
    </row>
    <row r="13">
      <c r="B13" s="41" t="inlineStr">
        <is>
          <t>пог. м</t>
        </is>
      </c>
    </row>
    <row r="14">
      <c r="B14" s="41" t="inlineStr">
        <is>
          <t>кг</t>
        </is>
      </c>
    </row>
    <row r="15">
      <c r="B15" s="41" t="inlineStr">
        <is>
          <t>л</t>
        </is>
      </c>
    </row>
    <row r="16">
      <c r="B16" s="41" t="inlineStr">
        <is>
          <t>чел.-ч</t>
        </is>
      </c>
    </row>
    <row r="17">
      <c r="B17" s="41" t="inlineStr">
        <is>
          <t>маш.-ч</t>
        </is>
      </c>
    </row>
    <row r="18">
      <c r="B18" s="41" t="inlineStr">
        <is>
          <t>смена</t>
        </is>
      </c>
    </row>
    <row r="19">
      <c r="B19" s="41" t="inlineStr">
        <is>
          <t>точка</t>
        </is>
      </c>
    </row>
    <row r="20">
      <c r="B20" s="41" t="inlineStr">
        <is>
          <t>секция</t>
        </is>
      </c>
    </row>
    <row r="21">
      <c r="B21" s="41" t="inlineStr">
        <is>
          <t>узел</t>
        </is>
      </c>
    </row>
    <row r="22">
      <c r="B22" s="41" t="inlineStr">
        <is>
          <t>пролёт</t>
        </is>
      </c>
    </row>
    <row r="23">
      <c r="B23" s="41" t="inlineStr">
        <is>
          <t>этап</t>
        </is>
      </c>
    </row>
    <row r="25">
      <c r="B25" s="37" t="inlineStr">
        <is>
          <t>Расценки (обоснование и цена за единицу) шаблон не проверяет: они берутся из вашей сметно-нормативной базы или из коммерческого предложения. Шаблон считает арифметику акта и следит за остатком объёмов.</t>
        </is>
      </c>
    </row>
    <row r="26"/>
    <row r="27"/>
  </sheetData>
  <mergeCells count="1">
    <mergeCell ref="B25:D2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23" t="inlineStr">
        <is>
          <t>КАК ПОЛЬЗОВАТЬСЯ ШАБЛОНОМ</t>
        </is>
      </c>
    </row>
    <row r="4" ht="18" customHeight="1">
      <c r="B4" s="42" t="inlineStr">
        <is>
          <t>Шаг 1. Заполните шапку акта</t>
        </is>
      </c>
    </row>
    <row r="5" ht="30" customHeight="1">
      <c r="B5" s="43" t="inlineStr">
        <is>
          <t>На листе «Акт» укажите номер и дату акта, заказчика, подрядчика, объект, договор и период. Там же стоит сметная стоимость по договору — она нужна для расчёта остатка.</t>
        </is>
      </c>
    </row>
    <row r="6" ht="18" customHeight="1">
      <c r="B6" s="42" t="inlineStr">
        <is>
          <t>Шаг 2. Внесите работы периода</t>
        </is>
      </c>
    </row>
    <row r="7" ht="30" customHeight="1">
      <c r="B7" s="43" t="inlineStr">
        <is>
          <t>По каждой позиции заполните обоснование (расценку), наименование, единицу измерения, количество и цену за единицу. Стоимость считается произведением.</t>
        </is>
      </c>
    </row>
    <row r="8" ht="18" customHeight="1">
      <c r="B8" s="42" t="inlineStr">
        <is>
          <t>Шаг 3. Проверьте подсвеченные строки</t>
        </is>
      </c>
    </row>
    <row r="9" ht="30" customHeight="1">
      <c r="B9" s="43" t="inlineStr">
        <is>
          <t>Красная заливка означает, что количество внесено без цены или цена без количества. Пока такие строки есть, итог по акту неполный.</t>
        </is>
      </c>
    </row>
    <row r="10" ht="18" customHeight="1">
      <c r="B10" s="42" t="inlineStr">
        <is>
          <t>Шаг 4. Сверьте объёмы с накопительной</t>
        </is>
      </c>
    </row>
    <row r="11" ht="45" customHeight="1">
      <c r="B11" s="43" t="inlineStr">
        <is>
          <t>Лист «Накопительная» помнит, сколько закрыто ранее и сколько в этом акте, и показывает остаток по каждой позиции и в деньгах. Статус «перевыполнение» означает, что объём закрыт больше сметного: это либо ошибка в объёме, либо изменение проекта, которое нужно оформить.</t>
        </is>
      </c>
    </row>
    <row r="12" ht="18" customHeight="1">
      <c r="B12" s="42" t="inlineStr">
        <is>
          <t>Шаг 5. Соберите справку</t>
        </is>
      </c>
    </row>
    <row r="13" ht="45" customHeight="1">
      <c r="B13" s="43" t="inlineStr">
        <is>
          <t>Лист «Справка КС-3» показывает стоимость за период, с начала года, с начала договора и остаток сметной стоимости. Суммы с начала года и с начала договора вносятся вручную из вашего учёта — они собираются из всех актов.</t>
        </is>
      </c>
    </row>
    <row r="14" ht="18" customHeight="1">
      <c r="B14" s="42" t="inlineStr">
        <is>
          <t>Что проверить перед подписанием</t>
        </is>
      </c>
    </row>
    <row r="15" ht="60" customHeight="1">
      <c r="B15" s="43" t="inlineStr">
        <is>
          <t>— объёмы в акте совпадают с фактически выполненными и подтверждены исполнительной схемой;
— расценки и коэффициенты соответствуют смете и договору;
— в акт не попали работы, закрытые в прошлых периодах;
— ставка НДС соответствует вашему режиму налогообложения;
— сумма акта сходится с данными учёта и с накопительной ведомостью.</t>
        </is>
      </c>
    </row>
    <row r="16" ht="18" customHeight="1">
      <c r="B16" s="42" t="inlineStr">
        <is>
          <t>Границы шаблона</t>
        </is>
      </c>
    </row>
    <row r="17" ht="45" customHeight="1">
      <c r="B17" s="43" t="inlineStr">
        <is>
          <t>Шаблон не заменяет унифицированную форму и не является официальным документом: реквизиты, требования к оформлению и сумму прописью нужно приводить в соответствие с вашими правилами. Шаблон считает арифметику акта и следит за остатком объёмов по договору.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2026-09-15T16:41:08Z</dcterms:created>
  <dcterms:modified xsi:type="dcterms:W3CDTF">2026-09-15T16:41:08Z</dcterms:modified>
</cp:coreProperties>
</file>